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08" windowWidth="14808" windowHeight="6516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24519"/>
</workbook>
</file>

<file path=xl/calcChain.xml><?xml version="1.0" encoding="utf-8"?>
<calcChain xmlns="http://schemas.openxmlformats.org/spreadsheetml/2006/main">
  <c r="E4" i="1"/>
  <c r="P4"/>
  <c r="P18" s="1"/>
  <c r="Q4"/>
  <c r="R4"/>
  <c r="S4"/>
  <c r="T4"/>
  <c r="T18" s="1"/>
  <c r="H5"/>
  <c r="H6"/>
  <c r="H7"/>
  <c r="E8"/>
  <c r="I10" s="1"/>
  <c r="H8"/>
  <c r="P8"/>
  <c r="Q8"/>
  <c r="R8"/>
  <c r="S8"/>
  <c r="T8"/>
  <c r="H9"/>
  <c r="H10"/>
  <c r="H11"/>
  <c r="H12"/>
  <c r="H14"/>
  <c r="H15"/>
  <c r="H16"/>
  <c r="P16"/>
  <c r="Q16"/>
  <c r="Q18" s="1"/>
  <c r="R16"/>
  <c r="S16"/>
  <c r="S18" s="1"/>
  <c r="T16"/>
  <c r="H18"/>
  <c r="K18"/>
  <c r="L18"/>
  <c r="M18"/>
  <c r="N18"/>
  <c r="O18"/>
  <c r="R18"/>
  <c r="H20"/>
  <c r="P20"/>
  <c r="Q20"/>
  <c r="R20"/>
  <c r="S20"/>
  <c r="T20"/>
  <c r="H21"/>
  <c r="P21"/>
  <c r="Q21"/>
  <c r="R21"/>
  <c r="S21"/>
  <c r="T21"/>
  <c r="H22"/>
  <c r="P22"/>
  <c r="Q22"/>
  <c r="R22"/>
  <c r="S22"/>
  <c r="T22"/>
  <c r="H23"/>
  <c r="P23"/>
  <c r="Q23"/>
  <c r="R23"/>
  <c r="S23"/>
  <c r="T23"/>
  <c r="H24"/>
  <c r="P24"/>
  <c r="Q24"/>
  <c r="R24"/>
  <c r="S24"/>
  <c r="T24"/>
  <c r="H25"/>
  <c r="P25"/>
  <c r="Q25"/>
  <c r="R25"/>
  <c r="S25"/>
  <c r="T25"/>
  <c r="E26"/>
  <c r="E34" s="1"/>
  <c r="I35" s="1"/>
  <c r="H26"/>
  <c r="P26"/>
  <c r="Q26"/>
  <c r="R26"/>
  <c r="S26"/>
  <c r="T26"/>
  <c r="H27"/>
  <c r="P27"/>
  <c r="Q27"/>
  <c r="R27"/>
  <c r="S27"/>
  <c r="T27"/>
  <c r="H28"/>
  <c r="P28"/>
  <c r="Q28"/>
  <c r="R28"/>
  <c r="S28"/>
  <c r="T28"/>
  <c r="H29"/>
  <c r="I29"/>
  <c r="P29"/>
  <c r="Q29"/>
  <c r="R29"/>
  <c r="S29"/>
  <c r="T29"/>
  <c r="H30"/>
  <c r="P30"/>
  <c r="Q30"/>
  <c r="R30"/>
  <c r="S30"/>
  <c r="T30"/>
  <c r="H31"/>
  <c r="P31"/>
  <c r="Q31"/>
  <c r="R31"/>
  <c r="S31"/>
  <c r="T31"/>
  <c r="H32"/>
  <c r="P32"/>
  <c r="Q32"/>
  <c r="R32"/>
  <c r="S32"/>
  <c r="T32"/>
  <c r="P33"/>
  <c r="Q33"/>
  <c r="R33"/>
  <c r="S33"/>
  <c r="T33"/>
  <c r="H34"/>
  <c r="P34"/>
  <c r="Q34"/>
  <c r="R34"/>
  <c r="S34"/>
  <c r="T34"/>
  <c r="H35"/>
  <c r="P35"/>
  <c r="Q35"/>
  <c r="R35"/>
  <c r="S35"/>
  <c r="T35"/>
  <c r="H36"/>
  <c r="P36"/>
  <c r="Q36"/>
  <c r="R36"/>
  <c r="S36"/>
  <c r="T36"/>
  <c r="H37"/>
  <c r="P37"/>
  <c r="Q37"/>
  <c r="R37"/>
  <c r="S37"/>
  <c r="T37"/>
  <c r="H38"/>
  <c r="P38"/>
  <c r="Q38"/>
  <c r="R38"/>
  <c r="S38"/>
  <c r="T38"/>
  <c r="H39"/>
  <c r="P39"/>
  <c r="Q39"/>
  <c r="R39"/>
  <c r="S39"/>
  <c r="T39"/>
  <c r="H40"/>
  <c r="P40"/>
  <c r="Q40"/>
  <c r="R40"/>
  <c r="S40"/>
  <c r="T40"/>
  <c r="H41"/>
  <c r="P41"/>
  <c r="Q41"/>
  <c r="R41"/>
  <c r="S41"/>
  <c r="T41"/>
  <c r="E42"/>
  <c r="I44" s="1"/>
  <c r="H42"/>
  <c r="P42"/>
  <c r="Q42"/>
  <c r="R42"/>
  <c r="S42"/>
  <c r="T42"/>
  <c r="H43"/>
  <c r="H44"/>
  <c r="E45"/>
  <c r="H45"/>
  <c r="H48"/>
  <c r="P48"/>
  <c r="Q48"/>
  <c r="Q50" s="1"/>
  <c r="R48"/>
  <c r="S48"/>
  <c r="T48"/>
  <c r="H49"/>
  <c r="P49"/>
  <c r="Q49"/>
  <c r="R49"/>
  <c r="S49"/>
  <c r="T49"/>
  <c r="K50"/>
  <c r="K55" s="1"/>
  <c r="L50"/>
  <c r="M50"/>
  <c r="N50"/>
  <c r="O50"/>
  <c r="S50"/>
  <c r="K54"/>
  <c r="L54"/>
  <c r="M54"/>
  <c r="N54"/>
  <c r="N55" s="1"/>
  <c r="O54"/>
  <c r="P54"/>
  <c r="Q54"/>
  <c r="R54"/>
  <c r="S54"/>
  <c r="T54"/>
  <c r="L55"/>
  <c r="O55"/>
  <c r="M55" l="1"/>
  <c r="T50"/>
  <c r="T55" s="1"/>
  <c r="R50"/>
  <c r="R55" s="1"/>
  <c r="Q55"/>
  <c r="P50"/>
  <c r="P55" s="1"/>
  <c r="S55"/>
  <c r="D7" i="3"/>
  <c r="C9"/>
  <c r="E9"/>
  <c r="G9"/>
  <c r="D9"/>
  <c r="F9"/>
  <c r="C7"/>
  <c r="E7"/>
  <c r="G7"/>
  <c r="F7"/>
  <c r="C3" l="1"/>
  <c r="G19"/>
  <c r="D17"/>
  <c r="E19"/>
  <c r="F17"/>
  <c r="C17"/>
  <c r="E17"/>
  <c r="F19"/>
  <c r="G17"/>
  <c r="D19"/>
  <c r="C19"/>
  <c r="G15"/>
  <c r="F15"/>
  <c r="E15"/>
  <c r="D15"/>
  <c r="C15"/>
  <c r="E3" l="1"/>
  <c r="D3"/>
  <c r="F3"/>
  <c r="G3"/>
  <c r="E1040" i="5" l="1"/>
  <c r="H1040" s="1"/>
  <c r="O1039"/>
  <c r="N1039"/>
  <c r="M1039"/>
  <c r="L1039"/>
  <c r="K1039"/>
  <c r="H1039"/>
  <c r="H1029"/>
  <c r="E1029"/>
  <c r="H1028"/>
  <c r="H1027"/>
  <c r="H1026"/>
  <c r="E1026"/>
  <c r="I1028" s="1"/>
  <c r="H1025"/>
  <c r="H1024"/>
  <c r="H1023"/>
  <c r="H1022"/>
  <c r="H1021"/>
  <c r="H1020"/>
  <c r="H1019"/>
  <c r="H1018"/>
  <c r="H1016"/>
  <c r="H1015"/>
  <c r="H1014"/>
  <c r="H1013"/>
  <c r="H1012"/>
  <c r="H1011"/>
  <c r="H1010"/>
  <c r="E1010"/>
  <c r="E1018" s="1"/>
  <c r="I1019" s="1"/>
  <c r="H1009"/>
  <c r="H1008"/>
  <c r="H1007"/>
  <c r="H1006"/>
  <c r="H1005"/>
  <c r="O1002"/>
  <c r="N1002"/>
  <c r="M1002"/>
  <c r="L1002"/>
  <c r="K1002"/>
  <c r="H1002"/>
  <c r="H999"/>
  <c r="H998"/>
  <c r="H996"/>
  <c r="H995"/>
  <c r="H994"/>
  <c r="H993"/>
  <c r="H992"/>
  <c r="E991"/>
  <c r="E992" s="1"/>
  <c r="I994" s="1"/>
  <c r="O986"/>
  <c r="N986"/>
  <c r="M986"/>
  <c r="L986"/>
  <c r="K986"/>
  <c r="H979"/>
  <c r="H978"/>
  <c r="H977"/>
  <c r="H976"/>
  <c r="E976"/>
  <c r="I978" s="1"/>
  <c r="H975"/>
  <c r="H974"/>
  <c r="H973"/>
  <c r="H972"/>
  <c r="H971"/>
  <c r="H970"/>
  <c r="H969"/>
  <c r="H968"/>
  <c r="H967"/>
  <c r="H966"/>
  <c r="H965"/>
  <c r="H964"/>
  <c r="H963"/>
  <c r="H961"/>
  <c r="H960"/>
  <c r="H959"/>
  <c r="H958"/>
  <c r="H957"/>
  <c r="H956"/>
  <c r="H955"/>
  <c r="H954"/>
  <c r="E954"/>
  <c r="E965" s="1"/>
  <c r="E972" s="1"/>
  <c r="I973" s="1"/>
  <c r="H953"/>
  <c r="H952"/>
  <c r="I951"/>
  <c r="H951"/>
  <c r="O948"/>
  <c r="O987" s="1"/>
  <c r="N948"/>
  <c r="M948"/>
  <c r="L948"/>
  <c r="K948"/>
  <c r="K987" s="1"/>
  <c r="H948"/>
  <c r="H944"/>
  <c r="H943"/>
  <c r="E925"/>
  <c r="I927" s="1"/>
  <c r="E920"/>
  <c r="H920" s="1"/>
  <c r="O919"/>
  <c r="N919"/>
  <c r="M919"/>
  <c r="L919"/>
  <c r="K919"/>
  <c r="H913"/>
  <c r="E913"/>
  <c r="H912"/>
  <c r="H911"/>
  <c r="H910"/>
  <c r="E910"/>
  <c r="I912" s="1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E893"/>
  <c r="O890"/>
  <c r="N890"/>
  <c r="M890"/>
  <c r="L890"/>
  <c r="K890"/>
  <c r="H887"/>
  <c r="H886"/>
  <c r="H885"/>
  <c r="H884"/>
  <c r="E883"/>
  <c r="E887" s="1"/>
  <c r="E877"/>
  <c r="I881" s="1"/>
  <c r="O872"/>
  <c r="N872"/>
  <c r="M872"/>
  <c r="L872"/>
  <c r="K872"/>
  <c r="H872"/>
  <c r="H864"/>
  <c r="E864"/>
  <c r="H863"/>
  <c r="H862"/>
  <c r="H861"/>
  <c r="E861"/>
  <c r="I863" s="1"/>
  <c r="H860"/>
  <c r="E860"/>
  <c r="H857"/>
  <c r="H856"/>
  <c r="H853"/>
  <c r="H852"/>
  <c r="H851"/>
  <c r="H850"/>
  <c r="E850"/>
  <c r="H849"/>
  <c r="H848"/>
  <c r="I847"/>
  <c r="H847"/>
  <c r="O844"/>
  <c r="N844"/>
  <c r="M844"/>
  <c r="L844"/>
  <c r="K844"/>
  <c r="H841"/>
  <c r="H840"/>
  <c r="H838"/>
  <c r="H837"/>
  <c r="H836"/>
  <c r="H835"/>
  <c r="H834"/>
  <c r="E828"/>
  <c r="E834" s="1"/>
  <c r="I836" s="1"/>
  <c r="E819"/>
  <c r="H819" s="1"/>
  <c r="O818"/>
  <c r="N818"/>
  <c r="M818"/>
  <c r="L818"/>
  <c r="K818"/>
  <c r="H815"/>
  <c r="H814"/>
  <c r="H813"/>
  <c r="H812"/>
  <c r="E812"/>
  <c r="I814" s="1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E787"/>
  <c r="I790" s="1"/>
  <c r="O784"/>
  <c r="O824" s="1"/>
  <c r="N784"/>
  <c r="M784"/>
  <c r="M824" s="1"/>
  <c r="L784"/>
  <c r="L824" s="1"/>
  <c r="K784"/>
  <c r="K824" s="1"/>
  <c r="H784"/>
  <c r="H780"/>
  <c r="H779"/>
  <c r="H778"/>
  <c r="H777"/>
  <c r="H776"/>
  <c r="E776"/>
  <c r="I778" s="1"/>
  <c r="H766"/>
  <c r="E766"/>
  <c r="O765"/>
  <c r="N765"/>
  <c r="M765"/>
  <c r="L765"/>
  <c r="K765"/>
  <c r="H762"/>
  <c r="H761"/>
  <c r="H760"/>
  <c r="H759"/>
  <c r="E759"/>
  <c r="I761" s="1"/>
  <c r="H755"/>
  <c r="H754"/>
  <c r="E753"/>
  <c r="H752"/>
  <c r="H751"/>
  <c r="H749"/>
  <c r="H748"/>
  <c r="H747"/>
  <c r="H746"/>
  <c r="H745"/>
  <c r="H744"/>
  <c r="H743"/>
  <c r="H742"/>
  <c r="H741"/>
  <c r="H740"/>
  <c r="E740"/>
  <c r="E742" s="1"/>
  <c r="I746" s="1"/>
  <c r="O738"/>
  <c r="N738"/>
  <c r="M738"/>
  <c r="L738"/>
  <c r="K738"/>
  <c r="H738"/>
  <c r="H735"/>
  <c r="H734"/>
  <c r="H732"/>
  <c r="H731"/>
  <c r="E714"/>
  <c r="I716" s="1"/>
  <c r="O708"/>
  <c r="N708"/>
  <c r="M708"/>
  <c r="L708"/>
  <c r="K708"/>
  <c r="H708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E681"/>
  <c r="E691" s="1"/>
  <c r="E699" s="1"/>
  <c r="E702" s="1"/>
  <c r="O676"/>
  <c r="N676"/>
  <c r="M676"/>
  <c r="L676"/>
  <c r="K676"/>
  <c r="E670"/>
  <c r="O650"/>
  <c r="N650"/>
  <c r="M650"/>
  <c r="L650"/>
  <c r="K650"/>
  <c r="I644"/>
  <c r="I641"/>
  <c r="I623"/>
  <c r="O616"/>
  <c r="O651" s="1"/>
  <c r="N616"/>
  <c r="M616"/>
  <c r="L616"/>
  <c r="L651" s="1"/>
  <c r="K616"/>
  <c r="K651" s="1"/>
  <c r="I607"/>
  <c r="E599"/>
  <c r="I603" s="1"/>
  <c r="O595"/>
  <c r="N595"/>
  <c r="M595"/>
  <c r="L595"/>
  <c r="K595"/>
  <c r="O594"/>
  <c r="N594"/>
  <c r="M594"/>
  <c r="L594"/>
  <c r="K594"/>
  <c r="H594"/>
  <c r="H587"/>
  <c r="H586"/>
  <c r="H585"/>
  <c r="H584"/>
  <c r="E584"/>
  <c r="I586" s="1"/>
  <c r="H583"/>
  <c r="H582"/>
  <c r="H581"/>
  <c r="H576"/>
  <c r="H575"/>
  <c r="H574"/>
  <c r="H573"/>
  <c r="H572"/>
  <c r="H571"/>
  <c r="E571"/>
  <c r="E581" s="1"/>
  <c r="H564"/>
  <c r="H563"/>
  <c r="H562"/>
  <c r="H561"/>
  <c r="H560"/>
  <c r="H559"/>
  <c r="H558"/>
  <c r="H557"/>
  <c r="E557"/>
  <c r="I562" s="1"/>
  <c r="H556"/>
  <c r="H555"/>
  <c r="O552"/>
  <c r="N552"/>
  <c r="M552"/>
  <c r="L552"/>
  <c r="K552"/>
  <c r="H550"/>
  <c r="H549"/>
  <c r="H548"/>
  <c r="E547"/>
  <c r="H546"/>
  <c r="H545"/>
  <c r="I544"/>
  <c r="H544"/>
  <c r="H543"/>
  <c r="H541"/>
  <c r="H540"/>
  <c r="H539"/>
  <c r="H538"/>
  <c r="H537"/>
  <c r="E536"/>
  <c r="I538" s="1"/>
  <c r="E531"/>
  <c r="H531" s="1"/>
  <c r="O530"/>
  <c r="N530"/>
  <c r="M530"/>
  <c r="L530"/>
  <c r="K530"/>
  <c r="H520"/>
  <c r="E520"/>
  <c r="H511"/>
  <c r="H509"/>
  <c r="H508"/>
  <c r="H507"/>
  <c r="H506"/>
  <c r="H505"/>
  <c r="H504"/>
  <c r="E504"/>
  <c r="H503"/>
  <c r="H502"/>
  <c r="H501"/>
  <c r="H500"/>
  <c r="H499"/>
  <c r="H498"/>
  <c r="H497"/>
  <c r="H496"/>
  <c r="E496"/>
  <c r="I499" s="1"/>
  <c r="H495"/>
  <c r="H494"/>
  <c r="H492"/>
  <c r="E492"/>
  <c r="O491"/>
  <c r="N491"/>
  <c r="N532" s="1"/>
  <c r="M491"/>
  <c r="L491"/>
  <c r="L532" s="1"/>
  <c r="K491"/>
  <c r="H491"/>
  <c r="H488"/>
  <c r="H487"/>
  <c r="H484"/>
  <c r="H483"/>
  <c r="I482"/>
  <c r="H482"/>
  <c r="H481"/>
  <c r="E473"/>
  <c r="I478" s="1"/>
  <c r="E468"/>
  <c r="H468" s="1"/>
  <c r="O467"/>
  <c r="N467"/>
  <c r="M467"/>
  <c r="L467"/>
  <c r="K467"/>
  <c r="H467"/>
  <c r="H457"/>
  <c r="E457"/>
  <c r="H456"/>
  <c r="H455"/>
  <c r="H454"/>
  <c r="E454"/>
  <c r="I456" s="1"/>
  <c r="H453"/>
  <c r="H452"/>
  <c r="H451"/>
  <c r="H450"/>
  <c r="H449"/>
  <c r="H448"/>
  <c r="H447"/>
  <c r="H446"/>
  <c r="H444"/>
  <c r="H443"/>
  <c r="H442"/>
  <c r="H441"/>
  <c r="H440"/>
  <c r="H439"/>
  <c r="H438"/>
  <c r="E438"/>
  <c r="E446" s="1"/>
  <c r="I447" s="1"/>
  <c r="H437"/>
  <c r="H436"/>
  <c r="H435"/>
  <c r="H434"/>
  <c r="H433"/>
  <c r="O430"/>
  <c r="N430"/>
  <c r="M430"/>
  <c r="L430"/>
  <c r="K430"/>
  <c r="H430"/>
  <c r="H427"/>
  <c r="H426"/>
  <c r="H424"/>
  <c r="H423"/>
  <c r="H422"/>
  <c r="H421"/>
  <c r="H420"/>
  <c r="E416"/>
  <c r="E420" s="1"/>
  <c r="I422" s="1"/>
  <c r="O411"/>
  <c r="N411"/>
  <c r="M411"/>
  <c r="L411"/>
  <c r="K411"/>
  <c r="H404"/>
  <c r="H403"/>
  <c r="H402"/>
  <c r="H401"/>
  <c r="E401"/>
  <c r="I403" s="1"/>
  <c r="H400"/>
  <c r="H399"/>
  <c r="H398"/>
  <c r="H397"/>
  <c r="H396"/>
  <c r="H395"/>
  <c r="H394"/>
  <c r="H393"/>
  <c r="H392"/>
  <c r="H391"/>
  <c r="H390"/>
  <c r="H389"/>
  <c r="H388"/>
  <c r="H387"/>
  <c r="H385"/>
  <c r="H384"/>
  <c r="H383"/>
  <c r="H382"/>
  <c r="H381"/>
  <c r="H380"/>
  <c r="H379"/>
  <c r="H378"/>
  <c r="E378"/>
  <c r="E389" s="1"/>
  <c r="I392" s="1"/>
  <c r="H377"/>
  <c r="H376"/>
  <c r="I375"/>
  <c r="H375"/>
  <c r="O372"/>
  <c r="N372"/>
  <c r="M372"/>
  <c r="L372"/>
  <c r="K372"/>
  <c r="H372"/>
  <c r="H368"/>
  <c r="H367"/>
  <c r="E349"/>
  <c r="I351" s="1"/>
  <c r="E344"/>
  <c r="H344" s="1"/>
  <c r="O343"/>
  <c r="N343"/>
  <c r="M343"/>
  <c r="L343"/>
  <c r="K343"/>
  <c r="H337"/>
  <c r="E337"/>
  <c r="H336"/>
  <c r="H335"/>
  <c r="H334"/>
  <c r="E334"/>
  <c r="I336" s="1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E317"/>
  <c r="E325" s="1"/>
  <c r="H316"/>
  <c r="H315"/>
  <c r="O312"/>
  <c r="N312"/>
  <c r="M312"/>
  <c r="L312"/>
  <c r="K312"/>
  <c r="H309"/>
  <c r="H308"/>
  <c r="H307"/>
  <c r="H306"/>
  <c r="H305"/>
  <c r="H304"/>
  <c r="H303"/>
  <c r="E302"/>
  <c r="E306" s="1"/>
  <c r="E296"/>
  <c r="I300" s="1"/>
  <c r="O291"/>
  <c r="N291"/>
  <c r="M291"/>
  <c r="L291"/>
  <c r="K291"/>
  <c r="H291"/>
  <c r="H284"/>
  <c r="E284"/>
  <c r="H283"/>
  <c r="H282"/>
  <c r="H281"/>
  <c r="E281"/>
  <c r="I283" s="1"/>
  <c r="H280"/>
  <c r="E280"/>
  <c r="H277"/>
  <c r="H276"/>
  <c r="H273"/>
  <c r="H272"/>
  <c r="H271"/>
  <c r="H270"/>
  <c r="E270"/>
  <c r="H269"/>
  <c r="H268"/>
  <c r="I267"/>
  <c r="H267"/>
  <c r="O264"/>
  <c r="N264"/>
  <c r="M264"/>
  <c r="L264"/>
  <c r="K264"/>
  <c r="H261"/>
  <c r="H260"/>
  <c r="H258"/>
  <c r="H257"/>
  <c r="H256"/>
  <c r="H255"/>
  <c r="H254"/>
  <c r="E248"/>
  <c r="E239"/>
  <c r="H239" s="1"/>
  <c r="O238"/>
  <c r="N238"/>
  <c r="M238"/>
  <c r="L238"/>
  <c r="K238"/>
  <c r="H235"/>
  <c r="H234"/>
  <c r="H233"/>
  <c r="H232"/>
  <c r="E232"/>
  <c r="I234" s="1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E207"/>
  <c r="E215" s="1"/>
  <c r="I220" s="1"/>
  <c r="H206"/>
  <c r="H205"/>
  <c r="H204"/>
  <c r="H203"/>
  <c r="H202"/>
  <c r="O199"/>
  <c r="N199"/>
  <c r="M199"/>
  <c r="L199"/>
  <c r="K199"/>
  <c r="H199"/>
  <c r="H196"/>
  <c r="H195"/>
  <c r="H193"/>
  <c r="H192"/>
  <c r="H191"/>
  <c r="H190"/>
  <c r="H189"/>
  <c r="E189"/>
  <c r="I191" s="1"/>
  <c r="I187"/>
  <c r="H174"/>
  <c r="E174"/>
  <c r="O173"/>
  <c r="N173"/>
  <c r="M173"/>
  <c r="L173"/>
  <c r="K173"/>
  <c r="H170"/>
  <c r="H169"/>
  <c r="H168"/>
  <c r="H167"/>
  <c r="E167"/>
  <c r="I169" s="1"/>
  <c r="H166"/>
  <c r="H165"/>
  <c r="H161"/>
  <c r="H160"/>
  <c r="E159"/>
  <c r="H158"/>
  <c r="H157"/>
  <c r="H155"/>
  <c r="H154"/>
  <c r="H153"/>
  <c r="H152"/>
  <c r="H151"/>
  <c r="H150"/>
  <c r="H149"/>
  <c r="H148"/>
  <c r="H147"/>
  <c r="H146"/>
  <c r="E146"/>
  <c r="E148" s="1"/>
  <c r="I152" s="1"/>
  <c r="O144"/>
  <c r="N144"/>
  <c r="M144"/>
  <c r="L144"/>
  <c r="K144"/>
  <c r="H144"/>
  <c r="H141"/>
  <c r="H140"/>
  <c r="H138"/>
  <c r="H137"/>
  <c r="E120"/>
  <c r="I122" s="1"/>
  <c r="O114"/>
  <c r="N114"/>
  <c r="M114"/>
  <c r="L114"/>
  <c r="K114"/>
  <c r="H114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E87"/>
  <c r="E97" s="1"/>
  <c r="E105" s="1"/>
  <c r="E108" s="1"/>
  <c r="O82"/>
  <c r="N82"/>
  <c r="M82"/>
  <c r="L82"/>
  <c r="K82"/>
  <c r="E76"/>
  <c r="O56"/>
  <c r="N56"/>
  <c r="M56"/>
  <c r="L56"/>
  <c r="K56"/>
  <c r="I50"/>
  <c r="I47"/>
  <c r="I29"/>
  <c r="O22"/>
  <c r="N22"/>
  <c r="M22"/>
  <c r="L22"/>
  <c r="K22"/>
  <c r="I13"/>
  <c r="E5"/>
  <c r="H314" s="1"/>
  <c r="N651" l="1"/>
  <c r="L244"/>
  <c r="K710"/>
  <c r="O710"/>
  <c r="L57"/>
  <c r="K179"/>
  <c r="O179"/>
  <c r="I147"/>
  <c r="N292"/>
  <c r="L710"/>
  <c r="N771"/>
  <c r="E781"/>
  <c r="M469"/>
  <c r="K873"/>
  <c r="O873"/>
  <c r="I382"/>
  <c r="M57"/>
  <c r="E194"/>
  <c r="K244"/>
  <c r="O244"/>
  <c r="K292"/>
  <c r="O292"/>
  <c r="K469"/>
  <c r="O469"/>
  <c r="L873"/>
  <c r="O921"/>
  <c r="L987"/>
  <c r="H77"/>
  <c r="O345"/>
  <c r="N824"/>
  <c r="H13"/>
  <c r="H48"/>
  <c r="N57"/>
  <c r="H37"/>
  <c r="H63"/>
  <c r="H85"/>
  <c r="H109"/>
  <c r="H121"/>
  <c r="M292"/>
  <c r="M345"/>
  <c r="L412"/>
  <c r="M771"/>
  <c r="L921"/>
  <c r="M1041"/>
  <c r="H45"/>
  <c r="H51"/>
  <c r="H9"/>
  <c r="H26"/>
  <c r="N116"/>
  <c r="K345"/>
  <c r="I832"/>
  <c r="K116"/>
  <c r="O116"/>
  <c r="M412"/>
  <c r="N469"/>
  <c r="L771"/>
  <c r="K921"/>
  <c r="M116"/>
  <c r="M244"/>
  <c r="E795"/>
  <c r="I800" s="1"/>
  <c r="K57"/>
  <c r="O57"/>
  <c r="H41"/>
  <c r="H82"/>
  <c r="N179"/>
  <c r="M179"/>
  <c r="H405"/>
  <c r="L469"/>
  <c r="K532"/>
  <c r="O532"/>
  <c r="I741"/>
  <c r="K771"/>
  <c r="O771"/>
  <c r="I958"/>
  <c r="M987"/>
  <c r="N1041"/>
  <c r="I1013"/>
  <c r="L116"/>
  <c r="H237"/>
  <c r="H259"/>
  <c r="L292"/>
  <c r="H266"/>
  <c r="H285"/>
  <c r="L345"/>
  <c r="I320"/>
  <c r="K412"/>
  <c r="O412"/>
  <c r="I441"/>
  <c r="M532"/>
  <c r="N710"/>
  <c r="M710"/>
  <c r="M873"/>
  <c r="N921"/>
  <c r="L1041"/>
  <c r="N244"/>
  <c r="I252"/>
  <c r="E254"/>
  <c r="I256" s="1"/>
  <c r="H945"/>
  <c r="H940"/>
  <c r="H929"/>
  <c r="H926"/>
  <c r="H880"/>
  <c r="H866"/>
  <c r="H832"/>
  <c r="H763"/>
  <c r="H736"/>
  <c r="H720"/>
  <c r="H703"/>
  <c r="H679"/>
  <c r="H676"/>
  <c r="H671"/>
  <c r="H668"/>
  <c r="H657"/>
  <c r="H645"/>
  <c r="H642"/>
  <c r="H639"/>
  <c r="H635"/>
  <c r="H631"/>
  <c r="H627"/>
  <c r="H620"/>
  <c r="H610"/>
  <c r="H607"/>
  <c r="H603"/>
  <c r="H589"/>
  <c r="H547"/>
  <c r="H524"/>
  <c r="H489"/>
  <c r="H478"/>
  <c r="H419"/>
  <c r="H365"/>
  <c r="H354"/>
  <c r="H351"/>
  <c r="H338"/>
  <c r="H310"/>
  <c r="H297"/>
  <c r="H1034"/>
  <c r="H1000"/>
  <c r="H950"/>
  <c r="H932"/>
  <c r="H928"/>
  <c r="H888"/>
  <c r="H882"/>
  <c r="H879"/>
  <c r="H846"/>
  <c r="H831"/>
  <c r="H817"/>
  <c r="H782"/>
  <c r="H730"/>
  <c r="H719"/>
  <c r="H716"/>
  <c r="H678"/>
  <c r="H674"/>
  <c r="H670"/>
  <c r="H667"/>
  <c r="H656"/>
  <c r="H650"/>
  <c r="H638"/>
  <c r="H634"/>
  <c r="H630"/>
  <c r="H626"/>
  <c r="H623"/>
  <c r="H619"/>
  <c r="H616"/>
  <c r="H609"/>
  <c r="H606"/>
  <c r="H602"/>
  <c r="H588"/>
  <c r="H480"/>
  <c r="H477"/>
  <c r="H418"/>
  <c r="H369"/>
  <c r="H364"/>
  <c r="H353"/>
  <c r="H350"/>
  <c r="H302"/>
  <c r="H300"/>
  <c r="H286"/>
  <c r="H262"/>
  <c r="H249"/>
  <c r="H201"/>
  <c r="H184"/>
  <c r="H142"/>
  <c r="H126"/>
  <c r="H980"/>
  <c r="H931"/>
  <c r="H914"/>
  <c r="H881"/>
  <c r="H839"/>
  <c r="H830"/>
  <c r="H816"/>
  <c r="H764"/>
  <c r="H721"/>
  <c r="H680"/>
  <c r="H672"/>
  <c r="H658"/>
  <c r="H651"/>
  <c r="H641"/>
  <c r="H633"/>
  <c r="H625"/>
  <c r="H621"/>
  <c r="H612"/>
  <c r="H604"/>
  <c r="H554"/>
  <c r="H493"/>
  <c r="H475"/>
  <c r="H462"/>
  <c r="H432"/>
  <c r="H355"/>
  <c r="H298"/>
  <c r="H252"/>
  <c r="H236"/>
  <c r="H187"/>
  <c r="H136"/>
  <c r="H124"/>
  <c r="H84"/>
  <c r="H80"/>
  <c r="H76"/>
  <c r="H73"/>
  <c r="H62"/>
  <c r="H56"/>
  <c r="H44"/>
  <c r="H40"/>
  <c r="H36"/>
  <c r="H32"/>
  <c r="H29"/>
  <c r="H25"/>
  <c r="H22"/>
  <c r="H15"/>
  <c r="H12"/>
  <c r="H8"/>
  <c r="H122"/>
  <c r="H86"/>
  <c r="H75"/>
  <c r="H34"/>
  <c r="H27"/>
  <c r="H23"/>
  <c r="H17"/>
  <c r="H6"/>
  <c r="H981"/>
  <c r="H941"/>
  <c r="H915"/>
  <c r="H867"/>
  <c r="H715"/>
  <c r="H673"/>
  <c r="H666"/>
  <c r="H600"/>
  <c r="H476"/>
  <c r="H428"/>
  <c r="H1033"/>
  <c r="H930"/>
  <c r="H883"/>
  <c r="H878"/>
  <c r="H842"/>
  <c r="H829"/>
  <c r="H781"/>
  <c r="H718"/>
  <c r="H704"/>
  <c r="H677"/>
  <c r="H644"/>
  <c r="H640"/>
  <c r="H632"/>
  <c r="H624"/>
  <c r="H618"/>
  <c r="H611"/>
  <c r="H525"/>
  <c r="H479"/>
  <c r="H461"/>
  <c r="H417"/>
  <c r="H352"/>
  <c r="H301"/>
  <c r="H251"/>
  <c r="H194"/>
  <c r="H186"/>
  <c r="H135"/>
  <c r="H123"/>
  <c r="H83"/>
  <c r="H79"/>
  <c r="H72"/>
  <c r="H55"/>
  <c r="H50"/>
  <c r="H47"/>
  <c r="H43"/>
  <c r="H39"/>
  <c r="H35"/>
  <c r="H31"/>
  <c r="H28"/>
  <c r="H24"/>
  <c r="H18"/>
  <c r="H14"/>
  <c r="H10"/>
  <c r="H7"/>
  <c r="H892"/>
  <c r="H833"/>
  <c r="H786"/>
  <c r="H717"/>
  <c r="H669"/>
  <c r="H649"/>
  <c r="H643"/>
  <c r="H637"/>
  <c r="H629"/>
  <c r="H617"/>
  <c r="H608"/>
  <c r="H601"/>
  <c r="H406"/>
  <c r="H374"/>
  <c r="H339"/>
  <c r="H250"/>
  <c r="H197"/>
  <c r="H188"/>
  <c r="H185"/>
  <c r="H172"/>
  <c r="H127"/>
  <c r="H110"/>
  <c r="H78"/>
  <c r="H64"/>
  <c r="H57"/>
  <c r="H54"/>
  <c r="H49"/>
  <c r="H46"/>
  <c r="H42"/>
  <c r="H38"/>
  <c r="H30"/>
  <c r="I9"/>
  <c r="H1004"/>
  <c r="H927"/>
  <c r="H729"/>
  <c r="H648"/>
  <c r="H636"/>
  <c r="H628"/>
  <c r="H622"/>
  <c r="H542"/>
  <c r="H485"/>
  <c r="H16"/>
  <c r="H33"/>
  <c r="H74"/>
  <c r="H125"/>
  <c r="H171"/>
  <c r="H253"/>
  <c r="H299"/>
  <c r="H356"/>
  <c r="I968"/>
  <c r="L179"/>
  <c r="I210"/>
  <c r="N345"/>
  <c r="E397"/>
  <c r="I398" s="1"/>
  <c r="M651"/>
  <c r="N873"/>
  <c r="M921"/>
  <c r="E901"/>
  <c r="I896"/>
  <c r="N412"/>
  <c r="N987"/>
  <c r="K1041"/>
  <c r="O1041"/>
  <c r="G20" i="3"/>
  <c r="F20"/>
  <c r="E20"/>
  <c r="D20"/>
  <c r="C20"/>
  <c r="G18"/>
  <c r="F18"/>
  <c r="E18"/>
  <c r="D18"/>
  <c r="C18"/>
  <c r="G14"/>
  <c r="F14"/>
  <c r="E14"/>
  <c r="D14"/>
  <c r="C14"/>
  <c r="G13"/>
  <c r="F13"/>
  <c r="E13"/>
  <c r="D13"/>
  <c r="C13"/>
  <c r="F16" l="1"/>
  <c r="C16"/>
  <c r="G16"/>
  <c r="D16"/>
  <c r="E16"/>
  <c r="D12" l="1"/>
  <c r="E12"/>
  <c r="F12"/>
  <c r="G12"/>
  <c r="C12"/>
  <c r="D10"/>
  <c r="E10"/>
  <c r="F10"/>
  <c r="G10"/>
  <c r="C10"/>
  <c r="D8"/>
  <c r="E8"/>
  <c r="F8"/>
  <c r="G8"/>
  <c r="C8"/>
  <c r="E4" l="1"/>
  <c r="D4"/>
  <c r="G4"/>
  <c r="C4"/>
  <c r="F4"/>
  <c r="G6"/>
  <c r="F6"/>
  <c r="E6"/>
  <c r="C6"/>
  <c r="D6"/>
  <c r="G5" l="1"/>
  <c r="G11"/>
  <c r="F5"/>
  <c r="F11"/>
  <c r="E5"/>
  <c r="E11"/>
  <c r="C5"/>
  <c r="C11"/>
  <c r="D5"/>
  <c r="D11"/>
  <c r="D21" l="1"/>
  <c r="D22" s="1"/>
  <c r="E21"/>
  <c r="E22" s="1"/>
  <c r="G21"/>
  <c r="G22" s="1"/>
  <c r="C21"/>
  <c r="C22" s="1"/>
  <c r="F21"/>
  <c r="F22" s="1"/>
  <c r="E23" l="1"/>
</calcChain>
</file>

<file path=xl/sharedStrings.xml><?xml version="1.0" encoding="utf-8"?>
<sst xmlns="http://schemas.openxmlformats.org/spreadsheetml/2006/main" count="1977" uniqueCount="360">
  <si>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</si>
  <si>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</si>
  <si>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</si>
  <si>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</si>
  <si>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</si>
  <si>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</si>
  <si>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</si>
  <si>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</si>
  <si>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</si>
  <si>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</si>
  <si>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</si>
  <si>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</si>
  <si>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</si>
  <si>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</si>
  <si>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</si>
  <si>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</si>
  <si>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</si>
  <si>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</si>
  <si>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</si>
  <si>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</si>
  <si>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</si>
  <si>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</si>
  <si>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</si>
  <si>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</si>
  <si>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</si>
  <si>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</si>
  <si>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</si>
  <si>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</si>
  <si>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</si>
  <si>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</si>
  <si>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</si>
  <si>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</si>
  <si>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</si>
  <si>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</si>
  <si>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</si>
  <si>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</si>
  <si>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</si>
  <si>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</si>
  <si>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</si>
  <si>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</si>
  <si>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</si>
  <si>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</si>
  <si>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</si>
  <si>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</si>
  <si>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</si>
  <si>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</si>
  <si>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</si>
  <si>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</si>
  <si>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</si>
  <si>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</si>
  <si>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</si>
  <si>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</si>
  <si>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</si>
  <si>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</si>
  <si>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</si>
  <si>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</si>
  <si>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</si>
  <si>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</si>
  <si>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</si>
  <si>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</si>
  <si>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</si>
  <si>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</si>
  <si>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</si>
  <si>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</si>
  <si>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</si>
  <si>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</si>
  <si>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</si>
  <si>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</si>
  <si>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</si>
  <si>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</si>
  <si>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</si>
  <si>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</si>
  <si>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</si>
  <si>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</si>
  <si>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</si>
  <si>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</si>
  <si>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</si>
  <si>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</si>
  <si>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</si>
  <si>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</si>
  <si>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</si>
  <si>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</si>
  <si>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</si>
  <si>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</si>
  <si>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</si>
  <si>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</si>
  <si>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</si>
  <si>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</si>
  <si>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</si>
  <si>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</si>
  <si>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</si>
  <si>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</si>
  <si>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</si>
  <si>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</si>
  <si>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</si>
  <si>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</si>
  <si>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</si>
  <si>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</si>
  <si>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</si>
  <si>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</si>
  <si>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</si>
  <si>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</si>
  <si>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</si>
  <si>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</si>
  <si>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</si>
  <si>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</si>
  <si>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</si>
  <si>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</si>
  <si>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</si>
  <si>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</si>
  <si>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</si>
  <si>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</si>
  <si>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</si>
  <si>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</si>
  <si>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</si>
  <si>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</si>
  <si>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</si>
  <si>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</si>
  <si>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</si>
  <si>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</si>
  <si>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</si>
  <si>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</si>
  <si>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</si>
  <si>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</si>
  <si>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</si>
  <si>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</si>
  <si>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</si>
  <si>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</si>
  <si>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</si>
  <si>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</si>
  <si>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</si>
  <si>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</si>
  <si>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</si>
  <si>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</si>
  <si>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</si>
  <si>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</si>
  <si>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</si>
  <si>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</si>
  <si>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</si>
  <si>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</si>
  <si>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</si>
  <si>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</si>
  <si>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</si>
  <si>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</si>
  <si>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</si>
  <si>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</si>
  <si>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</si>
  <si>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</si>
  <si>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</si>
  <si>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</si>
  <si>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</si>
  <si>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</si>
  <si>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</si>
  <si>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</si>
  <si>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</si>
  <si>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</si>
  <si>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</si>
  <si>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</si>
  <si>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</si>
  <si>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</si>
  <si>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</si>
  <si>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</si>
  <si>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</si>
  <si>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</si>
  <si>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</si>
  <si>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</si>
  <si>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</si>
  <si>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</si>
  <si>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</si>
  <si>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</si>
  <si>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</si>
  <si>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</si>
  <si>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</si>
  <si>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</si>
  <si>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</si>
  <si>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</si>
  <si>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</si>
  <si>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</si>
  <si>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</si>
  <si>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</si>
  <si>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</si>
  <si>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</si>
  <si>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</si>
  <si>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</si>
  <si>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</si>
  <si>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</si>
  <si>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</si>
  <si>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</si>
  <si>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</si>
  <si>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</si>
  <si>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</si>
  <si>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</si>
  <si>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</si>
  <si>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</si>
  <si>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</si>
  <si>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</si>
  <si>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</si>
  <si>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</si>
  <si>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</si>
  <si>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</si>
  <si>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</si>
  <si>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</si>
  <si>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</si>
  <si>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</si>
  <si>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</si>
  <si>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</si>
  <si>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</si>
  <si>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</si>
  <si>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</si>
  <si>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</si>
  <si>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</si>
  <si>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</si>
  <si>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</si>
  <si>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</si>
  <si>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</si>
  <si>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</si>
  <si>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</si>
  <si>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</si>
  <si>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</si>
  <si>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</si>
  <si>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</si>
  <si>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</si>
  <si>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</si>
  <si>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</si>
  <si>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</si>
  <si>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</si>
  <si>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</si>
  <si>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</si>
  <si>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</si>
  <si>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</si>
  <si>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</si>
  <si>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</si>
  <si>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</si>
  <si>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</si>
  <si>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</si>
  <si>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</si>
  <si>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</si>
  <si>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</si>
  <si>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</si>
  <si>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</si>
  <si>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</si>
  <si>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</si>
  <si>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</si>
  <si>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</si>
  <si>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</si>
  <si>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</si>
  <si>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</si>
  <si>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</si>
  <si>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</si>
  <si>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</si>
  <si>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</si>
  <si>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</si>
  <si>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</si>
  <si>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</si>
  <si>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</si>
  <si>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</si>
  <si>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</si>
  <si>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</si>
  <si>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</si>
  <si>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</si>
  <si>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</si>
  <si>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</si>
  <si>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</si>
  <si>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</si>
  <si>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</si>
  <si>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</si>
  <si>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</si>
  <si>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</si>
  <si>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</si>
  <si>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</si>
  <si>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</si>
  <si>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</si>
  <si>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</si>
  <si>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</si>
  <si>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</si>
  <si>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</si>
  <si>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</si>
  <si>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</si>
  <si>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</si>
  <si>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</si>
  <si>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</si>
  <si>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</si>
  <si>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</si>
  <si>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</si>
  <si>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</si>
  <si>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</si>
  <si>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</si>
  <si>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</si>
  <si>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</si>
  <si>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</si>
  <si>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</si>
  <si>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</si>
  <si>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</si>
  <si>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</si>
  <si>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</si>
  <si>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</si>
  <si>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</si>
  <si>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</si>
  <si>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</si>
  <si>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</si>
  <si>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</si>
  <si>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</si>
  <si>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</si>
  <si>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</si>
  <si>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</si>
  <si>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</si>
  <si>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</si>
  <si>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</si>
  <si>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</si>
  <si>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</si>
  <si>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</si>
  <si>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</si>
  <si>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</si>
  <si>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</si>
  <si>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</si>
  <si>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</si>
  <si>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</si>
  <si>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</si>
  <si>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</si>
  <si>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</si>
  <si>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</si>
  <si>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</si>
  <si>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</si>
  <si>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</si>
  <si>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</si>
  <si>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</si>
  <si>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</si>
  <si>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</si>
  <si>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</si>
  <si>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</si>
  <si>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</si>
  <si>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</si>
  <si>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</si>
  <si>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</si>
  <si>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</si>
  <si>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</si>
  <si>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</si>
  <si>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</si>
  <si>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</si>
  <si>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</si>
  <si>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</si>
  <si>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</si>
  <si>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</si>
  <si>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</si>
  <si>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</si>
  <si>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</si>
  <si>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</si>
  <si>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</si>
  <si>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</si>
  <si>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</si>
  <si>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</si>
  <si>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</si>
  <si>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Винегрет</t>
  </si>
  <si>
    <t>Белки при расчете соотношения всегда берутся за 1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</si>
  <si>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</si>
  <si>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Фрукт свежий (банан )</t>
  </si>
  <si>
    <t xml:space="preserve">булочка школьная </t>
  </si>
  <si>
    <t>1 шт</t>
  </si>
  <si>
    <t>Суп  картофельный с бобовыми (гороховый)</t>
  </si>
  <si>
    <t xml:space="preserve">Каша вязкая на молоке(пшено) 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</si>
</sst>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82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0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/>
    </xf>
    <xf numFmtId="166" fontId="6" fillId="6" borderId="1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/>
    </xf>
    <xf numFmtId="164" fontId="40" fillId="6" borderId="1" xfId="1" applyNumberFormat="1" applyFont="1" applyFill="1" applyBorder="1" applyAlignment="1">
      <alignment horizontal="center" vertical="center"/>
    </xf>
    <xf numFmtId="170" fontId="40" fillId="6" borderId="1" xfId="1" applyNumberFormat="1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/>
    </xf>
    <xf numFmtId="167" fontId="7" fillId="6" borderId="1" xfId="1" applyNumberFormat="1" applyFont="1" applyFill="1" applyBorder="1" applyAlignment="1">
      <alignment horizontal="center"/>
    </xf>
    <xf numFmtId="167" fontId="7" fillId="6" borderId="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/>
    </xf>
    <xf numFmtId="167" fontId="0" fillId="0" borderId="27" xfId="0" applyNumberFormat="1" applyFont="1" applyBorder="1" applyAlignment="1">
      <alignment horizontal="center"/>
    </xf>
    <xf numFmtId="0" fontId="26" fillId="4" borderId="27" xfId="0" applyFont="1" applyFill="1" applyBorder="1" applyAlignment="1">
      <alignment horizontal="center" vertical="center"/>
    </xf>
    <xf numFmtId="2" fontId="4" fillId="4" borderId="28" xfId="0" applyNumberFormat="1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47" fillId="6" borderId="27" xfId="0" applyFont="1" applyFill="1" applyBorder="1" applyAlignment="1">
      <alignment horizontal="center" vertical="center" wrapText="1"/>
    </xf>
    <xf numFmtId="0" fontId="40" fillId="6" borderId="2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/>
    </xf>
    <xf numFmtId="0" fontId="40" fillId="6" borderId="28" xfId="0" applyFont="1" applyFill="1" applyBorder="1" applyAlignment="1">
      <alignment horizontal="center" vertical="center"/>
    </xf>
    <xf numFmtId="16" fontId="7" fillId="6" borderId="27" xfId="0" applyNumberFormat="1" applyFont="1" applyFill="1" applyBorder="1" applyAlignment="1">
      <alignment horizontal="center" vertical="center" wrapText="1"/>
    </xf>
    <xf numFmtId="16" fontId="7" fillId="6" borderId="28" xfId="0" applyNumberFormat="1" applyFont="1" applyFill="1" applyBorder="1" applyAlignment="1">
      <alignment horizontal="center" vertical="center"/>
    </xf>
    <xf numFmtId="171" fontId="7" fillId="6" borderId="28" xfId="1" applyNumberFormat="1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/>
    </xf>
    <xf numFmtId="49" fontId="16" fillId="0" borderId="36" xfId="0" applyNumberFormat="1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0" fillId="4" borderId="36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/>
    </xf>
    <xf numFmtId="0" fontId="4" fillId="4" borderId="36" xfId="2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29" fillId="0" borderId="36" xfId="0" applyFont="1" applyBorder="1" applyAlignment="1">
      <alignment horizontal="center" wrapText="1"/>
    </xf>
    <xf numFmtId="0" fontId="0" fillId="4" borderId="37" xfId="0" applyFill="1" applyBorder="1" applyAlignment="1">
      <alignment horizontal="center"/>
    </xf>
    <xf numFmtId="0" fontId="7" fillId="6" borderId="33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40" fillId="6" borderId="18" xfId="0" applyFont="1" applyFill="1" applyBorder="1" applyAlignment="1">
      <alignment horizontal="center" vertical="center" wrapText="1"/>
    </xf>
    <xf numFmtId="165" fontId="7" fillId="6" borderId="19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39" xfId="0" applyFont="1" applyFill="1" applyBorder="1" applyAlignment="1">
      <alignment horizontal="center"/>
    </xf>
    <xf numFmtId="0" fontId="16" fillId="4" borderId="39" xfId="0" applyFont="1" applyFill="1" applyBorder="1" applyAlignment="1">
      <alignment horizontal="center"/>
    </xf>
    <xf numFmtId="0" fontId="40" fillId="6" borderId="29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/>
    </xf>
    <xf numFmtId="165" fontId="7" fillId="6" borderId="30" xfId="1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0" fontId="42" fillId="5" borderId="29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171" fontId="7" fillId="6" borderId="33" xfId="1" applyNumberFormat="1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2" fontId="4" fillId="4" borderId="34" xfId="0" applyNumberFormat="1" applyFont="1" applyFill="1" applyBorder="1" applyAlignment="1">
      <alignment horizontal="center" vertical="center"/>
    </xf>
    <xf numFmtId="2" fontId="4" fillId="4" borderId="35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0" fontId="26" fillId="4" borderId="34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4" borderId="28" xfId="0" applyFont="1" applyFill="1" applyBorder="1" applyAlignment="1">
      <alignment horizont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38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2" fontId="26" fillId="4" borderId="28" xfId="0" applyNumberFormat="1" applyFont="1" applyFill="1" applyBorder="1" applyAlignment="1">
      <alignment horizontal="center"/>
    </xf>
    <xf numFmtId="0" fontId="26" fillId="4" borderId="32" xfId="0" applyFont="1" applyFill="1" applyBorder="1" applyAlignment="1">
      <alignment horizontal="center"/>
    </xf>
    <xf numFmtId="0" fontId="26" fillId="4" borderId="35" xfId="0" applyFont="1" applyFill="1" applyBorder="1" applyAlignment="1">
      <alignment horizontal="center"/>
    </xf>
    <xf numFmtId="2" fontId="4" fillId="4" borderId="7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2" fontId="26" fillId="4" borderId="8" xfId="0" applyNumberFormat="1" applyFont="1" applyFill="1" applyBorder="1" applyAlignment="1">
      <alignment horizontal="center"/>
    </xf>
    <xf numFmtId="2" fontId="40" fillId="0" borderId="22" xfId="0" applyNumberFormat="1" applyFont="1" applyBorder="1" applyAlignment="1">
      <alignment horizontal="center" vertical="center"/>
    </xf>
    <xf numFmtId="2" fontId="40" fillId="0" borderId="23" xfId="0" applyNumberFormat="1" applyFont="1" applyBorder="1" applyAlignment="1">
      <alignment horizontal="center" vertical="center"/>
    </xf>
    <xf numFmtId="0" fontId="26" fillId="4" borderId="31" xfId="0" applyFont="1" applyFill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2" fontId="40" fillId="0" borderId="24" xfId="0" applyNumberFormat="1" applyFont="1" applyBorder="1" applyAlignment="1">
      <alignment horizontal="center" vertical="center"/>
    </xf>
    <xf numFmtId="2" fontId="40" fillId="0" borderId="4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6" fillId="4" borderId="46" xfId="0" applyFont="1" applyFill="1" applyBorder="1" applyAlignment="1">
      <alignment horizontal="center"/>
    </xf>
    <xf numFmtId="0" fontId="7" fillId="0" borderId="48" xfId="0" applyFont="1" applyBorder="1" applyAlignment="1">
      <alignment horizontal="center" vertical="center"/>
    </xf>
    <xf numFmtId="0" fontId="26" fillId="4" borderId="36" xfId="0" applyFont="1" applyFill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4" borderId="45" xfId="0" applyFont="1" applyFill="1" applyBorder="1" applyAlignment="1">
      <alignment horizontal="center"/>
    </xf>
    <xf numFmtId="2" fontId="4" fillId="4" borderId="36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/>
    </xf>
    <xf numFmtId="2" fontId="26" fillId="4" borderId="9" xfId="0" applyNumberFormat="1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2" fontId="4" fillId="4" borderId="46" xfId="0" applyNumberFormat="1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center"/>
    </xf>
    <xf numFmtId="2" fontId="26" fillId="4" borderId="36" xfId="0" applyNumberFormat="1" applyFont="1" applyFill="1" applyBorder="1" applyAlignment="1">
      <alignment horizontal="center"/>
    </xf>
    <xf numFmtId="2" fontId="4" fillId="0" borderId="36" xfId="0" applyNumberFormat="1" applyFont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2" fontId="0" fillId="0" borderId="36" xfId="0" applyNumberFormat="1" applyFont="1" applyBorder="1" applyAlignment="1">
      <alignment horizontal="center"/>
    </xf>
    <xf numFmtId="2" fontId="4" fillId="4" borderId="45" xfId="0" applyNumberFormat="1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2" fontId="7" fillId="4" borderId="18" xfId="0" applyNumberFormat="1" applyFont="1" applyFill="1" applyBorder="1" applyAlignment="1">
      <alignment horizontal="center"/>
    </xf>
    <xf numFmtId="2" fontId="7" fillId="4" borderId="40" xfId="0" applyNumberFormat="1" applyFont="1" applyFill="1" applyBorder="1" applyAlignment="1">
      <alignment horizontal="center"/>
    </xf>
    <xf numFmtId="2" fontId="7" fillId="4" borderId="41" xfId="0" applyNumberFormat="1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2" fontId="7" fillId="4" borderId="44" xfId="0" applyNumberFormat="1" applyFont="1" applyFill="1" applyBorder="1" applyAlignment="1">
      <alignment horizontal="center"/>
    </xf>
    <xf numFmtId="2" fontId="40" fillId="0" borderId="18" xfId="0" applyNumberFormat="1" applyFont="1" applyFill="1" applyBorder="1" applyAlignment="1">
      <alignment horizontal="center" vertical="center"/>
    </xf>
    <xf numFmtId="2" fontId="40" fillId="0" borderId="38" xfId="0" applyNumberFormat="1" applyFont="1" applyFill="1" applyBorder="1" applyAlignment="1">
      <alignment horizontal="center" vertical="center"/>
    </xf>
    <xf numFmtId="2" fontId="40" fillId="0" borderId="47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/>
    </xf>
    <xf numFmtId="0" fontId="40" fillId="0" borderId="40" xfId="0" applyFont="1" applyFill="1" applyBorder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43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64" fontId="35" fillId="0" borderId="37" xfId="0" applyNumberFormat="1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66" fontId="7" fillId="0" borderId="19" xfId="1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horizontal="center" vertical="center"/>
    </xf>
    <xf numFmtId="165" fontId="7" fillId="0" borderId="20" xfId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166" fontId="14" fillId="0" borderId="19" xfId="1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2" fontId="40" fillId="0" borderId="40" xfId="0" applyNumberFormat="1" applyFont="1" applyFill="1" applyBorder="1" applyAlignment="1">
      <alignment horizontal="center" vertical="center"/>
    </xf>
    <xf numFmtId="2" fontId="40" fillId="0" borderId="21" xfId="0" applyNumberFormat="1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55"/>
  <sheetViews>
    <sheetView tabSelected="1" zoomScale="90" zoomScaleNormal="90" workbookViewId="0">
      <selection activeCell="C58" sqref="C58"/>
    </sheetView>
  </sheetViews>
  <sheetFormatPr defaultRowHeight="14.4"/>
  <cols>
    <col min="1" max="2" width="13.5546875" customWidth="1"/>
    <col min="3" max="3" width="52.33203125" style="105" customWidth="1"/>
    <col min="4" max="4" width="11.109375" style="165" customWidth="1"/>
    <col min="5" max="5" width="10.6640625" hidden="1" customWidth="1"/>
    <col min="6" max="6" width="10.6640625" style="75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1" width="12.109375" customWidth="1"/>
    <col min="12" max="12" width="12" customWidth="1"/>
    <col min="13" max="13" width="10.6640625" customWidth="1"/>
    <col min="14" max="14" width="12.109375" customWidth="1"/>
    <col min="15" max="15" width="10.6640625" customWidth="1"/>
    <col min="16" max="16" width="11" customWidth="1"/>
    <col min="17" max="17" width="10.33203125" customWidth="1"/>
    <col min="18" max="18" width="12.5546875" customWidth="1"/>
    <col min="19" max="19" width="13" customWidth="1"/>
    <col min="20" max="20" width="11.109375" customWidth="1"/>
    <col min="21" max="22" width="0" hidden="1" customWidth="1"/>
  </cols>
  <sheetData>
    <row r="1" spans="1:20" ht="18">
      <c r="A1" s="316"/>
      <c r="B1" s="316"/>
      <c r="C1" s="317"/>
      <c r="D1" s="323" t="s">
        <v>347</v>
      </c>
      <c r="E1" s="330" t="s">
        <v>75</v>
      </c>
      <c r="F1" s="324"/>
      <c r="G1" s="324"/>
      <c r="H1" s="325"/>
      <c r="I1" s="324"/>
      <c r="J1" s="326"/>
      <c r="K1" s="433"/>
      <c r="L1" s="434"/>
      <c r="M1" s="434"/>
      <c r="N1" s="434"/>
      <c r="O1" s="435"/>
      <c r="P1" s="436"/>
      <c r="Q1" s="437"/>
      <c r="R1" s="438"/>
      <c r="S1" s="438"/>
      <c r="T1" s="439"/>
    </row>
    <row r="2" spans="1:20" ht="27.6">
      <c r="A2" s="293" t="s">
        <v>110</v>
      </c>
      <c r="B2" s="278" t="s">
        <v>109</v>
      </c>
      <c r="C2" s="285" t="s">
        <v>18</v>
      </c>
      <c r="D2" s="268" t="s">
        <v>19</v>
      </c>
      <c r="E2" s="231" t="s">
        <v>29</v>
      </c>
      <c r="F2" s="231" t="s">
        <v>20</v>
      </c>
      <c r="G2" s="231" t="s">
        <v>21</v>
      </c>
      <c r="H2" s="233" t="s">
        <v>33</v>
      </c>
      <c r="I2" s="231"/>
      <c r="J2" s="268" t="s">
        <v>19</v>
      </c>
      <c r="K2" s="249" t="s">
        <v>23</v>
      </c>
      <c r="L2" s="5" t="s">
        <v>24</v>
      </c>
      <c r="M2" s="5" t="s">
        <v>22</v>
      </c>
      <c r="N2" s="6" t="s">
        <v>25</v>
      </c>
      <c r="O2" s="183" t="s">
        <v>26</v>
      </c>
      <c r="P2" s="285" t="s">
        <v>23</v>
      </c>
      <c r="Q2" s="373" t="s">
        <v>24</v>
      </c>
      <c r="R2" s="5" t="s">
        <v>22</v>
      </c>
      <c r="S2" s="6" t="s">
        <v>25</v>
      </c>
      <c r="T2" s="250" t="s">
        <v>26</v>
      </c>
    </row>
    <row r="3" spans="1:20">
      <c r="A3" s="279"/>
      <c r="B3" s="282" t="s">
        <v>28</v>
      </c>
      <c r="C3" s="283"/>
      <c r="D3" s="270"/>
      <c r="E3" s="231"/>
      <c r="F3" s="231"/>
      <c r="G3" s="231"/>
      <c r="H3" s="233"/>
      <c r="I3" s="231"/>
      <c r="J3" s="261"/>
      <c r="K3" s="249"/>
      <c r="L3" s="5"/>
      <c r="M3" s="5"/>
      <c r="N3" s="6"/>
      <c r="O3" s="183"/>
      <c r="P3" s="285"/>
      <c r="Q3" s="373"/>
      <c r="R3" s="5"/>
      <c r="S3" s="6"/>
      <c r="T3" s="250"/>
    </row>
    <row r="4" spans="1:20">
      <c r="A4" s="280" t="s">
        <v>93</v>
      </c>
      <c r="B4" s="279"/>
      <c r="C4" s="286" t="s">
        <v>359</v>
      </c>
      <c r="D4" s="262">
        <v>250</v>
      </c>
      <c r="E4" s="234" t="e">
        <f>#REF!</f>
        <v>#REF!</v>
      </c>
      <c r="F4" s="229"/>
      <c r="G4" s="234"/>
      <c r="H4" s="235"/>
      <c r="I4" s="234"/>
      <c r="J4" s="263">
        <v>250</v>
      </c>
      <c r="K4" s="251">
        <v>8.3000000000000007</v>
      </c>
      <c r="L4" s="33">
        <v>8</v>
      </c>
      <c r="M4" s="33">
        <v>45.7</v>
      </c>
      <c r="N4" s="33">
        <v>286</v>
      </c>
      <c r="O4" s="123">
        <v>0.65</v>
      </c>
      <c r="P4" s="290">
        <f>K4</f>
        <v>8.3000000000000007</v>
      </c>
      <c r="Q4" s="290">
        <f t="shared" ref="Q4" si="0">L4</f>
        <v>8</v>
      </c>
      <c r="R4" s="290">
        <f t="shared" ref="R4" si="1">M4</f>
        <v>45.7</v>
      </c>
      <c r="S4" s="290">
        <f t="shared" ref="S4" si="2">N4</f>
        <v>286</v>
      </c>
      <c r="T4" s="290">
        <f t="shared" ref="T4" si="3">O4</f>
        <v>0.65</v>
      </c>
    </row>
    <row r="5" spans="1:20" hidden="1">
      <c r="A5" s="280" t="s">
        <v>230</v>
      </c>
      <c r="B5" s="280"/>
      <c r="C5" s="287" t="s">
        <v>197</v>
      </c>
      <c r="D5" s="264"/>
      <c r="E5" s="234"/>
      <c r="F5" s="229">
        <v>69.400000000000006</v>
      </c>
      <c r="G5" s="234">
        <v>69.400000000000006</v>
      </c>
      <c r="H5" s="235" t="e">
        <f>F5*#REF!/1000</f>
        <v>#REF!</v>
      </c>
      <c r="I5" s="234"/>
      <c r="J5" s="263"/>
      <c r="K5" s="258"/>
      <c r="L5" s="170"/>
      <c r="M5" s="170"/>
      <c r="N5" s="170"/>
      <c r="O5" s="346"/>
      <c r="P5" s="376"/>
      <c r="Q5" s="360"/>
      <c r="R5" s="170"/>
      <c r="S5" s="170"/>
      <c r="T5" s="365"/>
    </row>
    <row r="6" spans="1:20" hidden="1">
      <c r="A6" s="280" t="s">
        <v>225</v>
      </c>
      <c r="B6" s="280"/>
      <c r="C6" s="287" t="s">
        <v>200</v>
      </c>
      <c r="D6" s="264"/>
      <c r="E6" s="234"/>
      <c r="F6" s="229">
        <v>17.8</v>
      </c>
      <c r="G6" s="234">
        <v>16</v>
      </c>
      <c r="H6" s="235" t="e">
        <f>F6*#REF!/1000</f>
        <v>#REF!</v>
      </c>
      <c r="I6" s="234"/>
      <c r="J6" s="263"/>
      <c r="K6" s="258"/>
      <c r="L6" s="170"/>
      <c r="M6" s="170"/>
      <c r="N6" s="170"/>
      <c r="O6" s="346"/>
      <c r="P6" s="376"/>
      <c r="Q6" s="360"/>
      <c r="R6" s="170"/>
      <c r="S6" s="170"/>
      <c r="T6" s="365"/>
    </row>
    <row r="7" spans="1:20" hidden="1">
      <c r="A7" s="280"/>
      <c r="B7" s="280"/>
      <c r="C7" s="287" t="s">
        <v>199</v>
      </c>
      <c r="D7" s="264"/>
      <c r="E7" s="234"/>
      <c r="F7" s="229">
        <v>6</v>
      </c>
      <c r="G7" s="234">
        <v>6</v>
      </c>
      <c r="H7" s="235" t="e">
        <f>F7*#REF!/1000</f>
        <v>#REF!</v>
      </c>
      <c r="I7" s="234"/>
      <c r="J7" s="263"/>
      <c r="K7" s="258"/>
      <c r="L7" s="170"/>
      <c r="M7" s="170"/>
      <c r="N7" s="170"/>
      <c r="O7" s="346"/>
      <c r="P7" s="376"/>
      <c r="Q7" s="360"/>
      <c r="R7" s="170"/>
      <c r="S7" s="170"/>
      <c r="T7" s="365"/>
    </row>
    <row r="8" spans="1:20">
      <c r="A8" s="279" t="s">
        <v>90</v>
      </c>
      <c r="B8" s="279"/>
      <c r="C8" s="286" t="s">
        <v>31</v>
      </c>
      <c r="D8" s="264">
        <v>200</v>
      </c>
      <c r="E8" s="234" t="e">
        <f>E4</f>
        <v>#REF!</v>
      </c>
      <c r="F8" s="234"/>
      <c r="G8" s="234"/>
      <c r="H8" s="234" t="e">
        <f>F8*#REF!/1000</f>
        <v>#REF!</v>
      </c>
      <c r="I8" s="234"/>
      <c r="J8" s="263">
        <v>200</v>
      </c>
      <c r="K8" s="254">
        <v>4</v>
      </c>
      <c r="L8" s="141">
        <v>4</v>
      </c>
      <c r="M8" s="141">
        <v>21.7</v>
      </c>
      <c r="N8" s="170">
        <v>156</v>
      </c>
      <c r="O8" s="346">
        <v>0.54</v>
      </c>
      <c r="P8" s="377">
        <f>K8</f>
        <v>4</v>
      </c>
      <c r="Q8" s="369">
        <f t="shared" ref="Q8" si="4">L8</f>
        <v>4</v>
      </c>
      <c r="R8" s="141">
        <f t="shared" ref="R8" si="5">M8</f>
        <v>21.7</v>
      </c>
      <c r="S8" s="141">
        <f t="shared" ref="S8" si="6">N8</f>
        <v>156</v>
      </c>
      <c r="T8" s="366">
        <f t="shared" ref="T8" si="7">O8</f>
        <v>0.54</v>
      </c>
    </row>
    <row r="9" spans="1:20" hidden="1">
      <c r="A9" s="281"/>
      <c r="B9" s="279"/>
      <c r="C9" s="287" t="s">
        <v>32</v>
      </c>
      <c r="D9" s="264"/>
      <c r="E9" s="234"/>
      <c r="F9" s="234">
        <v>5</v>
      </c>
      <c r="G9" s="234">
        <v>5</v>
      </c>
      <c r="H9" s="234" t="e">
        <f>F9*#REF!/1000</f>
        <v>#REF!</v>
      </c>
      <c r="I9" s="234"/>
      <c r="J9" s="263"/>
      <c r="K9" s="254"/>
      <c r="L9" s="141"/>
      <c r="M9" s="141"/>
      <c r="N9" s="141"/>
      <c r="O9" s="337"/>
      <c r="P9" s="377"/>
      <c r="Q9" s="369"/>
      <c r="R9" s="141"/>
      <c r="S9" s="141"/>
      <c r="T9" s="255"/>
    </row>
    <row r="10" spans="1:20" hidden="1">
      <c r="A10" s="279" t="s">
        <v>91</v>
      </c>
      <c r="B10" s="279"/>
      <c r="C10" s="287" t="s">
        <v>211</v>
      </c>
      <c r="D10" s="264"/>
      <c r="E10" s="234"/>
      <c r="F10" s="234">
        <v>100</v>
      </c>
      <c r="G10" s="234">
        <v>100</v>
      </c>
      <c r="H10" s="234" t="e">
        <f>F10*#REF!/1000</f>
        <v>#REF!</v>
      </c>
      <c r="I10" s="234" t="e">
        <f>E8*D8/1000</f>
        <v>#REF!</v>
      </c>
      <c r="J10" s="263"/>
      <c r="K10" s="254"/>
      <c r="L10" s="141"/>
      <c r="M10" s="141"/>
      <c r="N10" s="141"/>
      <c r="O10" s="337"/>
      <c r="P10" s="377"/>
      <c r="Q10" s="369"/>
      <c r="R10" s="141"/>
      <c r="S10" s="141"/>
      <c r="T10" s="255"/>
    </row>
    <row r="11" spans="1:20" hidden="1">
      <c r="A11" s="279" t="s">
        <v>84</v>
      </c>
      <c r="B11" s="279"/>
      <c r="C11" s="287" t="s">
        <v>1</v>
      </c>
      <c r="D11" s="264"/>
      <c r="E11" s="234"/>
      <c r="F11" s="234">
        <v>110</v>
      </c>
      <c r="G11" s="234">
        <v>110</v>
      </c>
      <c r="H11" s="234" t="e">
        <f>F11*#REF!/1000</f>
        <v>#REF!</v>
      </c>
      <c r="I11" s="234" t="s">
        <v>41</v>
      </c>
      <c r="J11" s="263"/>
      <c r="K11" s="254"/>
      <c r="L11" s="141"/>
      <c r="M11" s="141"/>
      <c r="N11" s="141"/>
      <c r="O11" s="337"/>
      <c r="P11" s="377"/>
      <c r="Q11" s="369"/>
      <c r="R11" s="141"/>
      <c r="S11" s="141"/>
      <c r="T11" s="255"/>
    </row>
    <row r="12" spans="1:20" hidden="1">
      <c r="A12" s="279"/>
      <c r="B12" s="279"/>
      <c r="C12" s="287" t="s">
        <v>2</v>
      </c>
      <c r="D12" s="264"/>
      <c r="E12" s="234"/>
      <c r="F12" s="234">
        <v>10</v>
      </c>
      <c r="G12" s="234">
        <v>10</v>
      </c>
      <c r="H12" s="234" t="e">
        <f>F12*#REF!/1000</f>
        <v>#REF!</v>
      </c>
      <c r="I12" s="234"/>
      <c r="J12" s="263"/>
      <c r="K12" s="254"/>
      <c r="L12" s="141"/>
      <c r="M12" s="141"/>
      <c r="N12" s="141"/>
      <c r="O12" s="337"/>
      <c r="P12" s="377"/>
      <c r="Q12" s="369"/>
      <c r="R12" s="141"/>
      <c r="S12" s="141"/>
      <c r="T12" s="255"/>
    </row>
    <row r="13" spans="1:20">
      <c r="A13" s="280" t="s">
        <v>190</v>
      </c>
      <c r="B13" s="280"/>
      <c r="C13" s="286" t="s">
        <v>323</v>
      </c>
      <c r="D13" s="272" t="s">
        <v>307</v>
      </c>
      <c r="E13" s="234"/>
      <c r="F13" s="234"/>
      <c r="G13" s="234"/>
      <c r="H13" s="235"/>
      <c r="I13" s="234"/>
      <c r="J13" s="273" t="s">
        <v>307</v>
      </c>
      <c r="K13" s="258">
        <v>1.6</v>
      </c>
      <c r="L13" s="170">
        <v>17.12</v>
      </c>
      <c r="M13" s="407">
        <v>10.52</v>
      </c>
      <c r="N13" s="170">
        <v>202.52</v>
      </c>
      <c r="O13" s="346">
        <v>0</v>
      </c>
      <c r="P13" s="376">
        <v>1.6</v>
      </c>
      <c r="Q13" s="360">
        <v>17.12</v>
      </c>
      <c r="R13" s="407">
        <v>10.52</v>
      </c>
      <c r="S13" s="170">
        <v>202.52</v>
      </c>
      <c r="T13" s="348">
        <v>0</v>
      </c>
    </row>
    <row r="14" spans="1:20" hidden="1">
      <c r="A14" s="281"/>
      <c r="B14" s="280"/>
      <c r="C14" s="287" t="s">
        <v>199</v>
      </c>
      <c r="D14" s="264"/>
      <c r="E14" s="234"/>
      <c r="F14" s="229">
        <v>20</v>
      </c>
      <c r="G14" s="234">
        <v>20</v>
      </c>
      <c r="H14" s="235" t="e">
        <f>F14*#REF!/1000</f>
        <v>#REF!</v>
      </c>
      <c r="I14" s="234"/>
      <c r="J14" s="263"/>
      <c r="K14" s="349"/>
      <c r="L14" s="350"/>
      <c r="M14" s="350"/>
      <c r="N14" s="350"/>
      <c r="O14" s="355"/>
      <c r="P14" s="386"/>
      <c r="Q14" s="380"/>
      <c r="R14" s="350"/>
      <c r="S14" s="350"/>
      <c r="T14" s="351"/>
    </row>
    <row r="15" spans="1:20" hidden="1">
      <c r="A15" s="280" t="s">
        <v>84</v>
      </c>
      <c r="B15" s="280"/>
      <c r="C15" s="287" t="s">
        <v>5</v>
      </c>
      <c r="D15" s="264"/>
      <c r="E15" s="234"/>
      <c r="F15" s="229">
        <v>20</v>
      </c>
      <c r="G15" s="234">
        <v>20</v>
      </c>
      <c r="H15" s="235" t="e">
        <f>F15*#REF!/1000</f>
        <v>#REF!</v>
      </c>
      <c r="I15" s="234"/>
      <c r="J15" s="263"/>
      <c r="K15" s="349"/>
      <c r="L15" s="350"/>
      <c r="M15" s="350"/>
      <c r="N15" s="350"/>
      <c r="O15" s="355"/>
      <c r="P15" s="386"/>
      <c r="Q15" s="380"/>
      <c r="R15" s="350"/>
      <c r="S15" s="350"/>
      <c r="T15" s="351"/>
    </row>
    <row r="16" spans="1:20">
      <c r="A16" s="280" t="s">
        <v>135</v>
      </c>
      <c r="B16" s="280"/>
      <c r="C16" s="286" t="s">
        <v>5</v>
      </c>
      <c r="D16" s="264">
        <v>30</v>
      </c>
      <c r="E16" s="234"/>
      <c r="F16" s="229">
        <v>20</v>
      </c>
      <c r="G16" s="234">
        <v>20</v>
      </c>
      <c r="H16" s="235" t="e">
        <f>F16*#REF!/1000</f>
        <v>#REF!</v>
      </c>
      <c r="I16" s="234"/>
      <c r="J16" s="263">
        <v>40</v>
      </c>
      <c r="K16" s="349">
        <v>2</v>
      </c>
      <c r="L16" s="350">
        <v>0.35</v>
      </c>
      <c r="M16" s="350">
        <v>0.33</v>
      </c>
      <c r="N16" s="350">
        <v>48.75</v>
      </c>
      <c r="O16" s="355"/>
      <c r="P16" s="387">
        <f>K16*1.5</f>
        <v>3</v>
      </c>
      <c r="Q16" s="381">
        <f>L16*1.5</f>
        <v>0.52499999999999991</v>
      </c>
      <c r="R16" s="362">
        <f>M16*1.5</f>
        <v>0.495</v>
      </c>
      <c r="S16" s="362">
        <f>N16*1.5</f>
        <v>73.125</v>
      </c>
      <c r="T16" s="356">
        <f>O16*1.5</f>
        <v>0</v>
      </c>
    </row>
    <row r="17" spans="1:20" ht="15" thickBot="1">
      <c r="A17" s="294" t="s">
        <v>280</v>
      </c>
      <c r="B17" s="294"/>
      <c r="C17" s="292" t="s">
        <v>355</v>
      </c>
      <c r="D17" s="276" t="s">
        <v>357</v>
      </c>
      <c r="E17" s="246" t="s">
        <v>282</v>
      </c>
      <c r="F17" s="246" t="s">
        <v>282</v>
      </c>
      <c r="G17" s="246" t="s">
        <v>282</v>
      </c>
      <c r="H17" s="246" t="s">
        <v>282</v>
      </c>
      <c r="I17" s="246" t="s">
        <v>282</v>
      </c>
      <c r="J17" s="295" t="s">
        <v>357</v>
      </c>
      <c r="K17" s="357">
        <v>0.4</v>
      </c>
      <c r="L17" s="332">
        <v>0.3</v>
      </c>
      <c r="M17" s="332">
        <v>10.3</v>
      </c>
      <c r="N17" s="332">
        <v>46</v>
      </c>
      <c r="O17" s="354">
        <v>60</v>
      </c>
      <c r="P17" s="378">
        <v>0.4</v>
      </c>
      <c r="Q17" s="374">
        <v>0.3</v>
      </c>
      <c r="R17" s="345">
        <v>10.3</v>
      </c>
      <c r="S17" s="345">
        <v>46</v>
      </c>
      <c r="T17" s="358">
        <v>60</v>
      </c>
    </row>
    <row r="18" spans="1:20" ht="15" thickBot="1">
      <c r="A18" s="314"/>
      <c r="B18" s="314"/>
      <c r="C18" s="302" t="s">
        <v>107</v>
      </c>
      <c r="D18" s="303"/>
      <c r="E18" s="304"/>
      <c r="F18" s="305"/>
      <c r="G18" s="304"/>
      <c r="H18" s="306" t="e">
        <f>F18*#REF!/1000</f>
        <v>#REF!</v>
      </c>
      <c r="I18" s="304"/>
      <c r="J18" s="307"/>
      <c r="K18" s="352">
        <f>K4+K8+K13+K16+K17</f>
        <v>16.3</v>
      </c>
      <c r="L18" s="361">
        <f t="shared" ref="L18:O18" si="8">L4+L8+L13+L16+L17</f>
        <v>29.770000000000003</v>
      </c>
      <c r="M18" s="361">
        <f t="shared" si="8"/>
        <v>88.55</v>
      </c>
      <c r="N18" s="361">
        <f t="shared" si="8"/>
        <v>739.27</v>
      </c>
      <c r="O18" s="371">
        <f t="shared" si="8"/>
        <v>61.19</v>
      </c>
      <c r="P18" s="353">
        <f>P4+P8+P13+P16+P17</f>
        <v>17.299999999999997</v>
      </c>
      <c r="Q18" s="372">
        <f t="shared" ref="Q18:T18" si="9">Q4+Q8+Q13+Q16+Q17</f>
        <v>29.945</v>
      </c>
      <c r="R18" s="363">
        <f t="shared" si="9"/>
        <v>88.715000000000003</v>
      </c>
      <c r="S18" s="363">
        <f t="shared" si="9"/>
        <v>763.64499999999998</v>
      </c>
      <c r="T18" s="364">
        <f t="shared" si="9"/>
        <v>61.19</v>
      </c>
    </row>
    <row r="19" spans="1:20">
      <c r="A19" s="311"/>
      <c r="B19" s="329" t="s">
        <v>27</v>
      </c>
      <c r="C19" s="289"/>
      <c r="D19" s="267"/>
      <c r="E19" s="298"/>
      <c r="F19" s="238"/>
      <c r="G19" s="298"/>
      <c r="H19" s="299"/>
      <c r="I19" s="298"/>
      <c r="J19" s="300"/>
      <c r="K19" s="328"/>
      <c r="L19" s="228"/>
      <c r="M19" s="228"/>
      <c r="N19" s="228"/>
      <c r="O19" s="336"/>
      <c r="P19" s="370"/>
      <c r="Q19" s="375"/>
      <c r="R19" s="338"/>
      <c r="S19" s="338"/>
      <c r="T19" s="339"/>
    </row>
    <row r="20" spans="1:20">
      <c r="A20" s="280" t="s">
        <v>195</v>
      </c>
      <c r="B20" s="280"/>
      <c r="C20" s="286" t="s">
        <v>352</v>
      </c>
      <c r="D20" s="264">
        <v>80</v>
      </c>
      <c r="E20" s="234"/>
      <c r="F20" s="229"/>
      <c r="G20" s="234"/>
      <c r="H20" s="235" t="e">
        <f>F20*#REF!/1000</f>
        <v>#REF!</v>
      </c>
      <c r="I20" s="234"/>
      <c r="J20" s="263">
        <v>100</v>
      </c>
      <c r="K20" s="251">
        <v>0.48</v>
      </c>
      <c r="L20" s="33">
        <v>0.6</v>
      </c>
      <c r="M20" s="33">
        <v>11.5</v>
      </c>
      <c r="N20" s="33">
        <v>8.4</v>
      </c>
      <c r="O20" s="123">
        <v>2.94</v>
      </c>
      <c r="P20" s="379">
        <f>K20*1.7</f>
        <v>0.81599999999999995</v>
      </c>
      <c r="Q20" s="359">
        <f t="shared" ref="Q20:Q41" si="10">L20*1.7</f>
        <v>1.02</v>
      </c>
      <c r="R20" s="334">
        <f t="shared" ref="R20:R41" si="11">M20*1.7</f>
        <v>19.55</v>
      </c>
      <c r="S20" s="334">
        <f t="shared" ref="S20:S41" si="12">N20*1.7</f>
        <v>14.28</v>
      </c>
      <c r="T20" s="259">
        <f t="shared" ref="T20:T41" si="13">O20*1.7</f>
        <v>4.9980000000000002</v>
      </c>
    </row>
    <row r="21" spans="1:20" hidden="1">
      <c r="A21" s="281"/>
      <c r="B21" s="284"/>
      <c r="C21" s="287" t="s">
        <v>59</v>
      </c>
      <c r="D21" s="266"/>
      <c r="E21" s="239"/>
      <c r="F21" s="230">
        <v>156.1</v>
      </c>
      <c r="G21" s="239">
        <v>125</v>
      </c>
      <c r="H21" s="240" t="e">
        <f>F21*#REF!/1000</f>
        <v>#REF!</v>
      </c>
      <c r="I21" s="239"/>
      <c r="J21" s="271"/>
      <c r="K21" s="254"/>
      <c r="L21" s="141"/>
      <c r="M21" s="141"/>
      <c r="N21" s="141"/>
      <c r="O21" s="337"/>
      <c r="P21" s="379">
        <f t="shared" ref="P21:P41" si="14">K21*1.7</f>
        <v>0</v>
      </c>
      <c r="Q21" s="359">
        <f t="shared" si="10"/>
        <v>0</v>
      </c>
      <c r="R21" s="334">
        <f t="shared" si="11"/>
        <v>0</v>
      </c>
      <c r="S21" s="334">
        <f t="shared" si="12"/>
        <v>0</v>
      </c>
      <c r="T21" s="259">
        <f t="shared" si="13"/>
        <v>0</v>
      </c>
    </row>
    <row r="22" spans="1:20" hidden="1">
      <c r="A22" s="284" t="s">
        <v>95</v>
      </c>
      <c r="B22" s="284"/>
      <c r="C22" s="287" t="s">
        <v>46</v>
      </c>
      <c r="D22" s="266"/>
      <c r="E22" s="239"/>
      <c r="F22" s="230">
        <v>12.5</v>
      </c>
      <c r="G22" s="239">
        <v>10</v>
      </c>
      <c r="H22" s="240" t="e">
        <f>F22*#REF!/1000</f>
        <v>#REF!</v>
      </c>
      <c r="I22" s="239"/>
      <c r="J22" s="271"/>
      <c r="K22" s="254"/>
      <c r="L22" s="141"/>
      <c r="M22" s="141"/>
      <c r="N22" s="141"/>
      <c r="O22" s="337"/>
      <c r="P22" s="379">
        <f t="shared" si="14"/>
        <v>0</v>
      </c>
      <c r="Q22" s="359">
        <f t="shared" si="10"/>
        <v>0</v>
      </c>
      <c r="R22" s="334">
        <f t="shared" si="11"/>
        <v>0</v>
      </c>
      <c r="S22" s="334">
        <f t="shared" si="12"/>
        <v>0</v>
      </c>
      <c r="T22" s="259">
        <f t="shared" si="13"/>
        <v>0</v>
      </c>
    </row>
    <row r="23" spans="1:20" hidden="1">
      <c r="A23" s="284" t="s">
        <v>87</v>
      </c>
      <c r="B23" s="284"/>
      <c r="C23" s="287" t="s">
        <v>217</v>
      </c>
      <c r="D23" s="266"/>
      <c r="E23" s="239"/>
      <c r="F23" s="230">
        <v>0.3</v>
      </c>
      <c r="G23" s="239">
        <v>0.3</v>
      </c>
      <c r="H23" s="241" t="e">
        <f>F23*#REF!/1000</f>
        <v>#REF!</v>
      </c>
      <c r="I23" s="239"/>
      <c r="J23" s="271"/>
      <c r="K23" s="254"/>
      <c r="L23" s="141"/>
      <c r="M23" s="141"/>
      <c r="N23" s="141"/>
      <c r="O23" s="337"/>
      <c r="P23" s="379">
        <f t="shared" si="14"/>
        <v>0</v>
      </c>
      <c r="Q23" s="359">
        <f t="shared" si="10"/>
        <v>0</v>
      </c>
      <c r="R23" s="334">
        <f t="shared" si="11"/>
        <v>0</v>
      </c>
      <c r="S23" s="334">
        <f t="shared" si="12"/>
        <v>0</v>
      </c>
      <c r="T23" s="259">
        <f t="shared" si="13"/>
        <v>0</v>
      </c>
    </row>
    <row r="24" spans="1:20" hidden="1">
      <c r="A24" s="279"/>
      <c r="B24" s="284"/>
      <c r="C24" s="287" t="s">
        <v>2</v>
      </c>
      <c r="D24" s="266"/>
      <c r="E24" s="239"/>
      <c r="F24" s="230">
        <v>3</v>
      </c>
      <c r="G24" s="239">
        <v>3</v>
      </c>
      <c r="H24" s="241" t="e">
        <f>F24*#REF!/1000</f>
        <v>#REF!</v>
      </c>
      <c r="I24" s="239"/>
      <c r="J24" s="271"/>
      <c r="K24" s="254"/>
      <c r="L24" s="141"/>
      <c r="M24" s="141"/>
      <c r="N24" s="141"/>
      <c r="O24" s="337"/>
      <c r="P24" s="379">
        <f t="shared" si="14"/>
        <v>0</v>
      </c>
      <c r="Q24" s="359">
        <f t="shared" si="10"/>
        <v>0</v>
      </c>
      <c r="R24" s="334">
        <f t="shared" si="11"/>
        <v>0</v>
      </c>
      <c r="S24" s="334">
        <f t="shared" si="12"/>
        <v>0</v>
      </c>
      <c r="T24" s="259">
        <f t="shared" si="13"/>
        <v>0</v>
      </c>
    </row>
    <row r="25" spans="1:20" hidden="1">
      <c r="A25" s="279"/>
      <c r="B25" s="284"/>
      <c r="C25" s="287" t="s">
        <v>11</v>
      </c>
      <c r="D25" s="266"/>
      <c r="E25" s="239"/>
      <c r="F25" s="230">
        <v>10</v>
      </c>
      <c r="G25" s="239">
        <v>10</v>
      </c>
      <c r="H25" s="241" t="e">
        <f>F25*#REF!/1000</f>
        <v>#REF!</v>
      </c>
      <c r="I25" s="239"/>
      <c r="J25" s="271"/>
      <c r="K25" s="254"/>
      <c r="L25" s="141"/>
      <c r="M25" s="141"/>
      <c r="N25" s="141"/>
      <c r="O25" s="337"/>
      <c r="P25" s="379">
        <f t="shared" si="14"/>
        <v>0</v>
      </c>
      <c r="Q25" s="359">
        <f t="shared" si="10"/>
        <v>0</v>
      </c>
      <c r="R25" s="334">
        <f t="shared" si="11"/>
        <v>0</v>
      </c>
      <c r="S25" s="334">
        <f t="shared" si="12"/>
        <v>0</v>
      </c>
      <c r="T25" s="259">
        <f t="shared" si="13"/>
        <v>0</v>
      </c>
    </row>
    <row r="26" spans="1:20">
      <c r="A26" s="279" t="s">
        <v>177</v>
      </c>
      <c r="B26" s="279"/>
      <c r="C26" s="286" t="s">
        <v>358</v>
      </c>
      <c r="D26" s="262">
        <v>250</v>
      </c>
      <c r="E26" s="234">
        <f>E20</f>
        <v>0</v>
      </c>
      <c r="F26" s="229"/>
      <c r="G26" s="234"/>
      <c r="H26" s="235" t="e">
        <f>F26*#REF!/1000</f>
        <v>#REF!</v>
      </c>
      <c r="I26" s="234"/>
      <c r="J26" s="263">
        <v>250</v>
      </c>
      <c r="K26" s="252">
        <v>4.8</v>
      </c>
      <c r="L26" s="99">
        <v>3.4</v>
      </c>
      <c r="M26" s="99">
        <v>17.2</v>
      </c>
      <c r="N26" s="99">
        <v>128</v>
      </c>
      <c r="O26" s="189">
        <v>28.14</v>
      </c>
      <c r="P26" s="379">
        <f t="shared" si="14"/>
        <v>8.16</v>
      </c>
      <c r="Q26" s="359">
        <f t="shared" si="10"/>
        <v>5.7799999999999994</v>
      </c>
      <c r="R26" s="334">
        <f t="shared" si="11"/>
        <v>29.24</v>
      </c>
      <c r="S26" s="334">
        <f t="shared" si="12"/>
        <v>217.6</v>
      </c>
      <c r="T26" s="259">
        <f t="shared" si="13"/>
        <v>47.838000000000001</v>
      </c>
    </row>
    <row r="27" spans="1:20" hidden="1">
      <c r="A27" s="279" t="s">
        <v>106</v>
      </c>
      <c r="B27" s="279"/>
      <c r="C27" s="287" t="s">
        <v>56</v>
      </c>
      <c r="D27" s="262"/>
      <c r="E27" s="234"/>
      <c r="F27" s="234">
        <v>16.2</v>
      </c>
      <c r="G27" s="234">
        <v>16</v>
      </c>
      <c r="H27" s="235" t="e">
        <f>F27*#REF!/1000</f>
        <v>#REF!</v>
      </c>
      <c r="I27" s="234"/>
      <c r="J27" s="263"/>
      <c r="K27" s="252"/>
      <c r="L27" s="99"/>
      <c r="M27" s="99"/>
      <c r="N27" s="99"/>
      <c r="O27" s="189"/>
      <c r="P27" s="379">
        <f t="shared" si="14"/>
        <v>0</v>
      </c>
      <c r="Q27" s="359">
        <f t="shared" si="10"/>
        <v>0</v>
      </c>
      <c r="R27" s="334">
        <f t="shared" si="11"/>
        <v>0</v>
      </c>
      <c r="S27" s="334">
        <f t="shared" si="12"/>
        <v>0</v>
      </c>
      <c r="T27" s="259">
        <f t="shared" si="13"/>
        <v>0</v>
      </c>
    </row>
    <row r="28" spans="1:20" hidden="1">
      <c r="A28" s="279"/>
      <c r="B28" s="279"/>
      <c r="C28" s="287" t="s">
        <v>8</v>
      </c>
      <c r="D28" s="262"/>
      <c r="E28" s="234"/>
      <c r="F28" s="234">
        <v>67</v>
      </c>
      <c r="G28" s="234">
        <v>50</v>
      </c>
      <c r="H28" s="235" t="e">
        <f>F28*#REF!/1000</f>
        <v>#REF!</v>
      </c>
      <c r="I28" s="234"/>
      <c r="J28" s="263"/>
      <c r="K28" s="252"/>
      <c r="L28" s="99"/>
      <c r="M28" s="99"/>
      <c r="N28" s="99"/>
      <c r="O28" s="189"/>
      <c r="P28" s="379">
        <f t="shared" si="14"/>
        <v>0</v>
      </c>
      <c r="Q28" s="359">
        <f t="shared" si="10"/>
        <v>0</v>
      </c>
      <c r="R28" s="334">
        <f t="shared" si="11"/>
        <v>0</v>
      </c>
      <c r="S28" s="334">
        <f t="shared" si="12"/>
        <v>0</v>
      </c>
      <c r="T28" s="259">
        <f t="shared" si="13"/>
        <v>0</v>
      </c>
    </row>
    <row r="29" spans="1:20" hidden="1">
      <c r="A29" s="279"/>
      <c r="B29" s="279"/>
      <c r="C29" s="287" t="s">
        <v>10</v>
      </c>
      <c r="D29" s="262"/>
      <c r="E29" s="234"/>
      <c r="F29" s="234">
        <v>9.6</v>
      </c>
      <c r="G29" s="234">
        <v>8</v>
      </c>
      <c r="H29" s="235" t="e">
        <f>F29*#REF!/1000</f>
        <v>#REF!</v>
      </c>
      <c r="I29" s="234">
        <f>D26*E26/1000</f>
        <v>0</v>
      </c>
      <c r="J29" s="263"/>
      <c r="K29" s="252"/>
      <c r="L29" s="99"/>
      <c r="M29" s="99"/>
      <c r="N29" s="99"/>
      <c r="O29" s="189"/>
      <c r="P29" s="379">
        <f t="shared" si="14"/>
        <v>0</v>
      </c>
      <c r="Q29" s="359">
        <f t="shared" si="10"/>
        <v>0</v>
      </c>
      <c r="R29" s="334">
        <f t="shared" si="11"/>
        <v>0</v>
      </c>
      <c r="S29" s="334">
        <f t="shared" si="12"/>
        <v>0</v>
      </c>
      <c r="T29" s="259">
        <f t="shared" si="13"/>
        <v>0</v>
      </c>
    </row>
    <row r="30" spans="1:20" hidden="1">
      <c r="A30" s="279"/>
      <c r="B30" s="279"/>
      <c r="C30" s="287" t="s">
        <v>72</v>
      </c>
      <c r="D30" s="262"/>
      <c r="E30" s="234"/>
      <c r="F30" s="234">
        <v>10</v>
      </c>
      <c r="G30" s="234">
        <v>8</v>
      </c>
      <c r="H30" s="235" t="e">
        <f>F30*#REF!/1000</f>
        <v>#REF!</v>
      </c>
      <c r="I30" s="234" t="s">
        <v>41</v>
      </c>
      <c r="J30" s="263"/>
      <c r="K30" s="252"/>
      <c r="L30" s="99"/>
      <c r="M30" s="99"/>
      <c r="N30" s="99"/>
      <c r="O30" s="189"/>
      <c r="P30" s="379">
        <f t="shared" si="14"/>
        <v>0</v>
      </c>
      <c r="Q30" s="359">
        <f t="shared" si="10"/>
        <v>0</v>
      </c>
      <c r="R30" s="334">
        <f t="shared" si="11"/>
        <v>0</v>
      </c>
      <c r="S30" s="334">
        <f t="shared" si="12"/>
        <v>0</v>
      </c>
      <c r="T30" s="259">
        <f t="shared" si="13"/>
        <v>0</v>
      </c>
    </row>
    <row r="31" spans="1:20" hidden="1">
      <c r="A31" s="279"/>
      <c r="B31" s="279"/>
      <c r="C31" s="287" t="s">
        <v>199</v>
      </c>
      <c r="D31" s="262"/>
      <c r="E31" s="234"/>
      <c r="F31" s="234">
        <v>4</v>
      </c>
      <c r="G31" s="234">
        <v>4</v>
      </c>
      <c r="H31" s="235" t="e">
        <f>F31*#REF!/1000</f>
        <v>#REF!</v>
      </c>
      <c r="I31" s="234"/>
      <c r="J31" s="263"/>
      <c r="K31" s="256"/>
      <c r="L31" s="226"/>
      <c r="M31" s="226"/>
      <c r="N31" s="226"/>
      <c r="O31" s="335"/>
      <c r="P31" s="379">
        <f t="shared" si="14"/>
        <v>0</v>
      </c>
      <c r="Q31" s="359">
        <f t="shared" si="10"/>
        <v>0</v>
      </c>
      <c r="R31" s="334">
        <f t="shared" si="11"/>
        <v>0</v>
      </c>
      <c r="S31" s="334">
        <f t="shared" si="12"/>
        <v>0</v>
      </c>
      <c r="T31" s="259">
        <f t="shared" si="13"/>
        <v>0</v>
      </c>
    </row>
    <row r="32" spans="1:20" hidden="1">
      <c r="A32" s="279"/>
      <c r="B32" s="279"/>
      <c r="C32" s="287" t="s">
        <v>154</v>
      </c>
      <c r="D32" s="262"/>
      <c r="E32" s="234"/>
      <c r="F32" s="234">
        <v>130</v>
      </c>
      <c r="G32" s="234">
        <v>130</v>
      </c>
      <c r="H32" s="235" t="e">
        <f>F32*#REF!/1000</f>
        <v>#REF!</v>
      </c>
      <c r="I32" s="234"/>
      <c r="J32" s="263"/>
      <c r="K32" s="256"/>
      <c r="L32" s="226"/>
      <c r="M32" s="226"/>
      <c r="N32" s="226"/>
      <c r="O32" s="335"/>
      <c r="P32" s="379">
        <f t="shared" si="14"/>
        <v>0</v>
      </c>
      <c r="Q32" s="359">
        <f t="shared" si="10"/>
        <v>0</v>
      </c>
      <c r="R32" s="334">
        <f t="shared" si="11"/>
        <v>0</v>
      </c>
      <c r="S32" s="334">
        <f t="shared" si="12"/>
        <v>0</v>
      </c>
      <c r="T32" s="259">
        <f t="shared" si="13"/>
        <v>0</v>
      </c>
    </row>
    <row r="33" spans="1:20" hidden="1">
      <c r="A33" s="279"/>
      <c r="B33" s="279"/>
      <c r="C33" s="287" t="s">
        <v>80</v>
      </c>
      <c r="D33" s="265"/>
      <c r="E33" s="236"/>
      <c r="F33" s="234">
        <v>21.26</v>
      </c>
      <c r="G33" s="234">
        <v>16.100000000000001</v>
      </c>
      <c r="H33" s="235"/>
      <c r="I33" s="234"/>
      <c r="J33" s="263"/>
      <c r="K33" s="256"/>
      <c r="L33" s="226"/>
      <c r="M33" s="226"/>
      <c r="N33" s="226"/>
      <c r="O33" s="335"/>
      <c r="P33" s="379">
        <f t="shared" si="14"/>
        <v>0</v>
      </c>
      <c r="Q33" s="359">
        <f t="shared" si="10"/>
        <v>0</v>
      </c>
      <c r="R33" s="334">
        <f t="shared" si="11"/>
        <v>0</v>
      </c>
      <c r="S33" s="334">
        <f t="shared" si="12"/>
        <v>0</v>
      </c>
      <c r="T33" s="259">
        <f t="shared" si="13"/>
        <v>0</v>
      </c>
    </row>
    <row r="34" spans="1:20">
      <c r="A34" s="280" t="s">
        <v>179</v>
      </c>
      <c r="B34" s="279"/>
      <c r="C34" s="286" t="s">
        <v>101</v>
      </c>
      <c r="D34" s="262">
        <v>100</v>
      </c>
      <c r="E34" s="234">
        <f>E26</f>
        <v>0</v>
      </c>
      <c r="F34" s="229"/>
      <c r="G34" s="234"/>
      <c r="H34" s="235" t="e">
        <f>F34*#REF!/1000</f>
        <v>#REF!</v>
      </c>
      <c r="I34" s="234"/>
      <c r="J34" s="263">
        <v>100</v>
      </c>
      <c r="K34" s="252">
        <v>11.5</v>
      </c>
      <c r="L34" s="33">
        <v>11</v>
      </c>
      <c r="M34" s="99">
        <v>9</v>
      </c>
      <c r="N34" s="99">
        <v>192.5</v>
      </c>
      <c r="O34" s="189">
        <v>1.2E-2</v>
      </c>
      <c r="P34" s="379">
        <f t="shared" si="14"/>
        <v>19.55</v>
      </c>
      <c r="Q34" s="359">
        <f t="shared" si="10"/>
        <v>18.7</v>
      </c>
      <c r="R34" s="334">
        <f t="shared" si="11"/>
        <v>15.299999999999999</v>
      </c>
      <c r="S34" s="334">
        <f t="shared" si="12"/>
        <v>327.25</v>
      </c>
      <c r="T34" s="259">
        <f t="shared" si="13"/>
        <v>2.0400000000000001E-2</v>
      </c>
    </row>
    <row r="35" spans="1:20" hidden="1">
      <c r="A35" s="280" t="s">
        <v>84</v>
      </c>
      <c r="B35" s="279"/>
      <c r="C35" s="287" t="s">
        <v>226</v>
      </c>
      <c r="D35" s="262"/>
      <c r="E35" s="234"/>
      <c r="F35" s="234">
        <v>47.25</v>
      </c>
      <c r="G35" s="234">
        <v>45</v>
      </c>
      <c r="H35" s="235" t="e">
        <f>F35*#REF!/1000</f>
        <v>#REF!</v>
      </c>
      <c r="I35" s="234">
        <f>D34*E34/1000</f>
        <v>0</v>
      </c>
      <c r="J35" s="263"/>
      <c r="K35" s="253"/>
      <c r="L35" s="28"/>
      <c r="M35" s="28"/>
      <c r="N35" s="28"/>
      <c r="O35" s="333"/>
      <c r="P35" s="379">
        <f t="shared" si="14"/>
        <v>0</v>
      </c>
      <c r="Q35" s="359">
        <f t="shared" si="10"/>
        <v>0</v>
      </c>
      <c r="R35" s="334">
        <f t="shared" si="11"/>
        <v>0</v>
      </c>
      <c r="S35" s="334">
        <f t="shared" si="12"/>
        <v>0</v>
      </c>
      <c r="T35" s="259">
        <f t="shared" si="13"/>
        <v>0</v>
      </c>
    </row>
    <row r="36" spans="1:20" hidden="1">
      <c r="A36" s="280" t="s">
        <v>178</v>
      </c>
      <c r="B36" s="279"/>
      <c r="C36" s="287" t="s">
        <v>180</v>
      </c>
      <c r="D36" s="262"/>
      <c r="E36" s="234"/>
      <c r="F36" s="234">
        <v>7.5</v>
      </c>
      <c r="G36" s="234">
        <v>7.5</v>
      </c>
      <c r="H36" s="235" t="e">
        <f>F36*#REF!/1000</f>
        <v>#REF!</v>
      </c>
      <c r="I36" s="234"/>
      <c r="J36" s="263"/>
      <c r="K36" s="253"/>
      <c r="L36" s="28"/>
      <c r="M36" s="28"/>
      <c r="N36" s="28"/>
      <c r="O36" s="333"/>
      <c r="P36" s="379">
        <f t="shared" si="14"/>
        <v>0</v>
      </c>
      <c r="Q36" s="359">
        <f t="shared" si="10"/>
        <v>0</v>
      </c>
      <c r="R36" s="334">
        <f t="shared" si="11"/>
        <v>0</v>
      </c>
      <c r="S36" s="334">
        <f t="shared" si="12"/>
        <v>0</v>
      </c>
      <c r="T36" s="259">
        <f t="shared" si="13"/>
        <v>0</v>
      </c>
    </row>
    <row r="37" spans="1:20" hidden="1">
      <c r="A37" s="279"/>
      <c r="B37" s="279"/>
      <c r="C37" s="287" t="s">
        <v>211</v>
      </c>
      <c r="D37" s="269"/>
      <c r="E37" s="234"/>
      <c r="F37" s="229">
        <v>18.7</v>
      </c>
      <c r="G37" s="234">
        <v>18.7</v>
      </c>
      <c r="H37" s="235" t="e">
        <f>F37*#REF!/1000</f>
        <v>#REF!</v>
      </c>
      <c r="I37" s="234"/>
      <c r="J37" s="263"/>
      <c r="K37" s="253"/>
      <c r="L37" s="28"/>
      <c r="M37" s="28"/>
      <c r="N37" s="28"/>
      <c r="O37" s="333"/>
      <c r="P37" s="379">
        <f t="shared" si="14"/>
        <v>0</v>
      </c>
      <c r="Q37" s="359">
        <f t="shared" si="10"/>
        <v>0</v>
      </c>
      <c r="R37" s="334">
        <f t="shared" si="11"/>
        <v>0</v>
      </c>
      <c r="S37" s="334">
        <f t="shared" si="12"/>
        <v>0</v>
      </c>
      <c r="T37" s="259">
        <f t="shared" si="13"/>
        <v>0</v>
      </c>
    </row>
    <row r="38" spans="1:20" hidden="1">
      <c r="A38" s="279"/>
      <c r="B38" s="279"/>
      <c r="C38" s="291" t="s">
        <v>13</v>
      </c>
      <c r="D38" s="275"/>
      <c r="E38" s="232"/>
      <c r="F38" s="242">
        <v>3</v>
      </c>
      <c r="G38" s="243">
        <v>3</v>
      </c>
      <c r="H38" s="235" t="e">
        <f>F38*#REF!/1000</f>
        <v>#REF!</v>
      </c>
      <c r="I38" s="234"/>
      <c r="J38" s="263"/>
      <c r="K38" s="253"/>
      <c r="L38" s="28"/>
      <c r="M38" s="28"/>
      <c r="N38" s="28"/>
      <c r="O38" s="333"/>
      <c r="P38" s="379">
        <f t="shared" si="14"/>
        <v>0</v>
      </c>
      <c r="Q38" s="359">
        <f t="shared" si="10"/>
        <v>0</v>
      </c>
      <c r="R38" s="334">
        <f t="shared" si="11"/>
        <v>0</v>
      </c>
      <c r="S38" s="334">
        <f t="shared" si="12"/>
        <v>0</v>
      </c>
      <c r="T38" s="259">
        <f t="shared" si="13"/>
        <v>0</v>
      </c>
    </row>
    <row r="39" spans="1:20" hidden="1">
      <c r="A39" s="279"/>
      <c r="B39" s="279"/>
      <c r="C39" s="291" t="s">
        <v>10</v>
      </c>
      <c r="D39" s="275"/>
      <c r="E39" s="232"/>
      <c r="F39" s="242">
        <v>7.5</v>
      </c>
      <c r="G39" s="243">
        <v>6</v>
      </c>
      <c r="H39" s="235" t="e">
        <f>F39*#REF!/1000</f>
        <v>#REF!</v>
      </c>
      <c r="I39" s="234"/>
      <c r="J39" s="263"/>
      <c r="K39" s="253"/>
      <c r="L39" s="28"/>
      <c r="M39" s="28"/>
      <c r="N39" s="28"/>
      <c r="O39" s="333"/>
      <c r="P39" s="379">
        <f t="shared" si="14"/>
        <v>0</v>
      </c>
      <c r="Q39" s="359">
        <f t="shared" si="10"/>
        <v>0</v>
      </c>
      <c r="R39" s="334">
        <f t="shared" si="11"/>
        <v>0</v>
      </c>
      <c r="S39" s="334">
        <f t="shared" si="12"/>
        <v>0</v>
      </c>
      <c r="T39" s="259">
        <f t="shared" si="13"/>
        <v>0</v>
      </c>
    </row>
    <row r="40" spans="1:20" hidden="1">
      <c r="A40" s="279"/>
      <c r="B40" s="279"/>
      <c r="C40" s="291" t="s">
        <v>51</v>
      </c>
      <c r="D40" s="275"/>
      <c r="E40" s="232"/>
      <c r="F40" s="242">
        <v>6</v>
      </c>
      <c r="G40" s="243">
        <v>6</v>
      </c>
      <c r="H40" s="235" t="e">
        <f>F40*#REF!/1000</f>
        <v>#REF!</v>
      </c>
      <c r="I40" s="234"/>
      <c r="J40" s="263"/>
      <c r="K40" s="253"/>
      <c r="L40" s="28"/>
      <c r="M40" s="28"/>
      <c r="N40" s="28"/>
      <c r="O40" s="333"/>
      <c r="P40" s="379">
        <f t="shared" si="14"/>
        <v>0</v>
      </c>
      <c r="Q40" s="359">
        <f t="shared" si="10"/>
        <v>0</v>
      </c>
      <c r="R40" s="334">
        <f t="shared" si="11"/>
        <v>0</v>
      </c>
      <c r="S40" s="334">
        <f t="shared" si="12"/>
        <v>0</v>
      </c>
      <c r="T40" s="259">
        <f t="shared" si="13"/>
        <v>0</v>
      </c>
    </row>
    <row r="41" spans="1:20" hidden="1">
      <c r="A41" s="279"/>
      <c r="B41" s="279"/>
      <c r="C41" s="287" t="s">
        <v>199</v>
      </c>
      <c r="D41" s="275"/>
      <c r="E41" s="232"/>
      <c r="F41" s="242">
        <v>4.5</v>
      </c>
      <c r="G41" s="243">
        <v>4.5</v>
      </c>
      <c r="H41" s="235" t="e">
        <f>F41*#REF!/1000</f>
        <v>#REF!</v>
      </c>
      <c r="I41" s="234"/>
      <c r="J41" s="263"/>
      <c r="K41" s="253"/>
      <c r="L41" s="28"/>
      <c r="M41" s="28"/>
      <c r="N41" s="28"/>
      <c r="O41" s="333"/>
      <c r="P41" s="379">
        <f t="shared" si="14"/>
        <v>0</v>
      </c>
      <c r="Q41" s="359">
        <f t="shared" si="10"/>
        <v>0</v>
      </c>
      <c r="R41" s="334">
        <f t="shared" si="11"/>
        <v>0</v>
      </c>
      <c r="S41" s="334">
        <f t="shared" si="12"/>
        <v>0</v>
      </c>
      <c r="T41" s="259">
        <f t="shared" si="13"/>
        <v>0</v>
      </c>
    </row>
    <row r="42" spans="1:20">
      <c r="A42" s="279" t="s">
        <v>181</v>
      </c>
      <c r="B42" s="279"/>
      <c r="C42" s="286" t="s">
        <v>99</v>
      </c>
      <c r="D42" s="262">
        <v>150</v>
      </c>
      <c r="E42" s="234">
        <f>E33</f>
        <v>0</v>
      </c>
      <c r="F42" s="229"/>
      <c r="G42" s="234"/>
      <c r="H42" s="235" t="e">
        <f>F42*#REF!/1000</f>
        <v>#REF!</v>
      </c>
      <c r="I42" s="234"/>
      <c r="J42" s="263">
        <v>180</v>
      </c>
      <c r="K42" s="252">
        <v>6.15</v>
      </c>
      <c r="L42" s="99">
        <v>5.55</v>
      </c>
      <c r="M42" s="99">
        <v>24</v>
      </c>
      <c r="N42" s="99">
        <v>167</v>
      </c>
      <c r="O42" s="189">
        <v>20.62</v>
      </c>
      <c r="P42" s="379">
        <f>K42*1.6</f>
        <v>9.8400000000000016</v>
      </c>
      <c r="Q42" s="359">
        <f t="shared" ref="Q42" si="15">L42*1.6</f>
        <v>8.8800000000000008</v>
      </c>
      <c r="R42" s="334">
        <f t="shared" ref="R42" si="16">M42*1.6</f>
        <v>38.400000000000006</v>
      </c>
      <c r="S42" s="334">
        <f t="shared" ref="S42" si="17">N42*1.6</f>
        <v>267.2</v>
      </c>
      <c r="T42" s="259">
        <f t="shared" ref="T42" si="18">O42*1.6</f>
        <v>32.992000000000004</v>
      </c>
    </row>
    <row r="43" spans="1:20" hidden="1">
      <c r="A43" s="279" t="s">
        <v>98</v>
      </c>
      <c r="B43" s="279"/>
      <c r="C43" s="287" t="s">
        <v>8</v>
      </c>
      <c r="D43" s="262"/>
      <c r="E43" s="234"/>
      <c r="F43" s="234">
        <v>199.9</v>
      </c>
      <c r="G43" s="234">
        <v>150</v>
      </c>
      <c r="H43" s="235" t="e">
        <f>F43*#REF!/1000</f>
        <v>#REF!</v>
      </c>
      <c r="I43" s="234"/>
      <c r="J43" s="263"/>
      <c r="K43" s="252"/>
      <c r="L43" s="99"/>
      <c r="M43" s="99"/>
      <c r="N43" s="99"/>
      <c r="O43" s="189"/>
      <c r="P43" s="388"/>
      <c r="Q43" s="382"/>
      <c r="R43" s="342"/>
      <c r="S43" s="342"/>
      <c r="T43" s="260"/>
    </row>
    <row r="44" spans="1:20" hidden="1">
      <c r="A44" s="279"/>
      <c r="B44" s="279"/>
      <c r="C44" s="287" t="s">
        <v>11</v>
      </c>
      <c r="D44" s="262"/>
      <c r="E44" s="234"/>
      <c r="F44" s="234">
        <v>4.5</v>
      </c>
      <c r="G44" s="234">
        <v>4.5</v>
      </c>
      <c r="H44" s="235" t="e">
        <f>F44*#REF!/1000</f>
        <v>#REF!</v>
      </c>
      <c r="I44" s="234">
        <f>D42*E42/1000</f>
        <v>0</v>
      </c>
      <c r="J44" s="263"/>
      <c r="K44" s="252"/>
      <c r="L44" s="99"/>
      <c r="M44" s="99"/>
      <c r="N44" s="99"/>
      <c r="O44" s="189"/>
      <c r="P44" s="388"/>
      <c r="Q44" s="382"/>
      <c r="R44" s="342"/>
      <c r="S44" s="342"/>
      <c r="T44" s="260"/>
    </row>
    <row r="45" spans="1:20">
      <c r="A45" s="279" t="s">
        <v>141</v>
      </c>
      <c r="B45" s="280"/>
      <c r="C45" s="288" t="s">
        <v>325</v>
      </c>
      <c r="D45" s="262">
        <v>200</v>
      </c>
      <c r="E45" s="234">
        <f>E44</f>
        <v>0</v>
      </c>
      <c r="F45" s="229">
        <v>200</v>
      </c>
      <c r="G45" s="234"/>
      <c r="H45" s="235" t="e">
        <f>#REF!*#REF!/1000</f>
        <v>#REF!</v>
      </c>
      <c r="I45" s="234"/>
      <c r="J45" s="263">
        <v>200</v>
      </c>
      <c r="K45" s="253">
        <v>0.72</v>
      </c>
      <c r="L45" s="28">
        <v>0</v>
      </c>
      <c r="M45" s="28">
        <v>25.25</v>
      </c>
      <c r="N45" s="28">
        <v>85.34</v>
      </c>
      <c r="O45" s="333">
        <v>40</v>
      </c>
      <c r="P45" s="389">
        <v>0.72</v>
      </c>
      <c r="Q45" s="383">
        <v>0</v>
      </c>
      <c r="R45" s="343">
        <v>25.25</v>
      </c>
      <c r="S45" s="343">
        <v>85.34</v>
      </c>
      <c r="T45" s="344">
        <v>40</v>
      </c>
    </row>
    <row r="46" spans="1:20" hidden="1">
      <c r="A46" s="279"/>
      <c r="B46" s="280"/>
      <c r="C46" s="286" t="s">
        <v>245</v>
      </c>
      <c r="D46" s="262"/>
      <c r="E46" s="234"/>
      <c r="F46" s="234">
        <v>44.4</v>
      </c>
      <c r="G46" s="244">
        <v>40</v>
      </c>
      <c r="H46" s="245"/>
      <c r="I46" s="245">
        <v>40</v>
      </c>
      <c r="J46" s="263">
        <v>200</v>
      </c>
      <c r="K46" s="257"/>
      <c r="L46" s="28"/>
      <c r="M46" s="28"/>
      <c r="N46" s="28"/>
      <c r="O46" s="333"/>
      <c r="P46" s="390"/>
      <c r="Q46" s="383"/>
      <c r="R46" s="343"/>
      <c r="S46" s="343"/>
      <c r="T46" s="344"/>
    </row>
    <row r="47" spans="1:20" hidden="1">
      <c r="A47" s="279"/>
      <c r="B47" s="280"/>
      <c r="C47" s="286" t="s">
        <v>2</v>
      </c>
      <c r="D47" s="262"/>
      <c r="E47" s="234"/>
      <c r="F47" s="234">
        <v>5</v>
      </c>
      <c r="G47" s="244">
        <v>5</v>
      </c>
      <c r="H47" s="245"/>
      <c r="I47" s="245">
        <v>5</v>
      </c>
      <c r="J47" s="263">
        <v>200</v>
      </c>
      <c r="K47" s="257"/>
      <c r="L47" s="28"/>
      <c r="M47" s="28"/>
      <c r="N47" s="28"/>
      <c r="O47" s="333"/>
      <c r="P47" s="390"/>
      <c r="Q47" s="383"/>
      <c r="R47" s="343"/>
      <c r="S47" s="343"/>
      <c r="T47" s="344"/>
    </row>
    <row r="48" spans="1:20">
      <c r="A48" s="280" t="s">
        <v>135</v>
      </c>
      <c r="B48" s="280"/>
      <c r="C48" s="286" t="s">
        <v>15</v>
      </c>
      <c r="D48" s="264">
        <v>40</v>
      </c>
      <c r="E48" s="234"/>
      <c r="F48" s="229">
        <v>50</v>
      </c>
      <c r="G48" s="234">
        <v>50</v>
      </c>
      <c r="H48" s="235" t="e">
        <f>F48*#REF!/1000</f>
        <v>#REF!</v>
      </c>
      <c r="I48" s="234"/>
      <c r="J48" s="263">
        <v>60</v>
      </c>
      <c r="K48" s="251">
        <v>2.8</v>
      </c>
      <c r="L48" s="33">
        <v>0.51</v>
      </c>
      <c r="M48" s="33">
        <v>6.5</v>
      </c>
      <c r="N48" s="33">
        <v>90</v>
      </c>
      <c r="O48" s="123">
        <v>0</v>
      </c>
      <c r="P48" s="379">
        <f>K48*1.7</f>
        <v>4.76</v>
      </c>
      <c r="Q48" s="359">
        <f t="shared" ref="Q48:Q49" si="19">L48*1.7</f>
        <v>0.86699999999999999</v>
      </c>
      <c r="R48" s="334">
        <f t="shared" ref="R48:R49" si="20">M48*1.7</f>
        <v>11.049999999999999</v>
      </c>
      <c r="S48" s="334">
        <f t="shared" ref="S48:S49" si="21">N48*1.7</f>
        <v>153</v>
      </c>
      <c r="T48" s="259">
        <f t="shared" ref="T48:T49" si="22">O48*1.7</f>
        <v>0</v>
      </c>
    </row>
    <row r="49" spans="1:20" ht="15" thickBot="1">
      <c r="A49" s="294" t="s">
        <v>135</v>
      </c>
      <c r="B49" s="294"/>
      <c r="C49" s="292" t="s">
        <v>5</v>
      </c>
      <c r="D49" s="308">
        <v>20</v>
      </c>
      <c r="E49" s="247"/>
      <c r="F49" s="246">
        <v>50</v>
      </c>
      <c r="G49" s="247">
        <v>50</v>
      </c>
      <c r="H49" s="309" t="e">
        <f>F49*#REF!/1000</f>
        <v>#REF!</v>
      </c>
      <c r="I49" s="248"/>
      <c r="J49" s="277">
        <v>30</v>
      </c>
      <c r="K49" s="296">
        <v>4.0999999999999996</v>
      </c>
      <c r="L49" s="297">
        <v>0.7</v>
      </c>
      <c r="M49" s="297">
        <v>4.5999999999999996</v>
      </c>
      <c r="N49" s="297">
        <v>97.5</v>
      </c>
      <c r="O49" s="310">
        <v>0</v>
      </c>
      <c r="P49" s="391">
        <f>K49*1.7</f>
        <v>6.9699999999999989</v>
      </c>
      <c r="Q49" s="384">
        <f t="shared" si="19"/>
        <v>1.19</v>
      </c>
      <c r="R49" s="340">
        <f t="shared" si="20"/>
        <v>7.8199999999999994</v>
      </c>
      <c r="S49" s="340">
        <f t="shared" si="21"/>
        <v>165.75</v>
      </c>
      <c r="T49" s="341">
        <f t="shared" si="22"/>
        <v>0</v>
      </c>
    </row>
    <row r="50" spans="1:20" ht="15" thickBot="1">
      <c r="A50" s="301"/>
      <c r="B50" s="301"/>
      <c r="C50" s="302" t="s">
        <v>107</v>
      </c>
      <c r="D50" s="312"/>
      <c r="E50" s="304"/>
      <c r="F50" s="305"/>
      <c r="G50" s="304"/>
      <c r="H50" s="306"/>
      <c r="I50" s="313"/>
      <c r="J50" s="307"/>
      <c r="K50" s="322">
        <f>SUM(K20:K49)</f>
        <v>30.549999999999997</v>
      </c>
      <c r="L50" s="322">
        <f t="shared" ref="L50:T50" si="23">SUM(L20:L49)</f>
        <v>21.76</v>
      </c>
      <c r="M50" s="322">
        <f t="shared" si="23"/>
        <v>98.05</v>
      </c>
      <c r="N50" s="395">
        <f t="shared" si="23"/>
        <v>768.74</v>
      </c>
      <c r="O50" s="396">
        <f t="shared" si="23"/>
        <v>91.712000000000003</v>
      </c>
      <c r="P50" s="397">
        <f t="shared" si="23"/>
        <v>50.816000000000003</v>
      </c>
      <c r="Q50" s="398">
        <f t="shared" si="23"/>
        <v>36.436999999999998</v>
      </c>
      <c r="R50" s="399">
        <f t="shared" si="23"/>
        <v>146.61000000000001</v>
      </c>
      <c r="S50" s="399">
        <f t="shared" si="23"/>
        <v>1230.42</v>
      </c>
      <c r="T50" s="397">
        <f t="shared" si="23"/>
        <v>125.8484</v>
      </c>
    </row>
    <row r="51" spans="1:20">
      <c r="A51" s="315"/>
      <c r="B51" s="318" t="s">
        <v>296</v>
      </c>
      <c r="C51" s="289"/>
      <c r="D51" s="319"/>
      <c r="E51" s="298"/>
      <c r="F51" s="238"/>
      <c r="G51" s="298"/>
      <c r="H51" s="299"/>
      <c r="I51" s="320"/>
      <c r="J51" s="321"/>
      <c r="K51" s="327"/>
      <c r="L51" s="227"/>
      <c r="M51" s="227"/>
      <c r="N51" s="227"/>
      <c r="O51" s="368"/>
      <c r="P51" s="392"/>
      <c r="Q51" s="385"/>
      <c r="R51" s="347"/>
      <c r="S51" s="347"/>
      <c r="T51" s="367"/>
    </row>
    <row r="52" spans="1:20">
      <c r="A52" s="280"/>
      <c r="B52" s="280"/>
      <c r="C52" s="408" t="s">
        <v>278</v>
      </c>
      <c r="D52" s="266">
        <v>200</v>
      </c>
      <c r="E52" s="234"/>
      <c r="F52" s="229"/>
      <c r="G52" s="234"/>
      <c r="H52" s="235"/>
      <c r="I52" s="237"/>
      <c r="J52" s="274">
        <v>200</v>
      </c>
      <c r="K52" s="409">
        <v>1</v>
      </c>
      <c r="L52" s="410">
        <v>0</v>
      </c>
      <c r="M52" s="410">
        <v>27.4</v>
      </c>
      <c r="N52" s="410">
        <v>112</v>
      </c>
      <c r="O52" s="411">
        <v>2.8</v>
      </c>
      <c r="P52" s="409">
        <v>1</v>
      </c>
      <c r="Q52" s="410">
        <v>0</v>
      </c>
      <c r="R52" s="410">
        <v>27.4</v>
      </c>
      <c r="S52" s="410">
        <v>112</v>
      </c>
      <c r="T52" s="411">
        <v>2.8</v>
      </c>
    </row>
    <row r="53" spans="1:20" ht="15" thickBot="1">
      <c r="A53" s="294"/>
      <c r="B53" s="294"/>
      <c r="C53" s="412" t="s">
        <v>356</v>
      </c>
      <c r="D53" s="308">
        <v>80</v>
      </c>
      <c r="E53" s="247"/>
      <c r="F53" s="246"/>
      <c r="G53" s="247"/>
      <c r="H53" s="309"/>
      <c r="I53" s="248"/>
      <c r="J53" s="331">
        <v>80</v>
      </c>
      <c r="K53" s="413">
        <v>4.26</v>
      </c>
      <c r="L53" s="414">
        <v>2.39</v>
      </c>
      <c r="M53" s="407">
        <v>34.799999999999997</v>
      </c>
      <c r="N53" s="414">
        <v>140</v>
      </c>
      <c r="O53" s="415">
        <v>0.16</v>
      </c>
      <c r="P53" s="416">
        <v>4.26</v>
      </c>
      <c r="Q53" s="417">
        <v>2.39</v>
      </c>
      <c r="R53" s="407">
        <v>34.799999999999997</v>
      </c>
      <c r="S53" s="414">
        <v>140</v>
      </c>
      <c r="T53" s="418">
        <v>0.16</v>
      </c>
    </row>
    <row r="54" spans="1:20" ht="15" thickBot="1">
      <c r="A54" s="301"/>
      <c r="B54" s="301"/>
      <c r="C54" s="419" t="s">
        <v>107</v>
      </c>
      <c r="D54" s="420"/>
      <c r="E54" s="421"/>
      <c r="F54" s="422"/>
      <c r="G54" s="421"/>
      <c r="H54" s="423"/>
      <c r="I54" s="424"/>
      <c r="J54" s="425"/>
      <c r="K54" s="403">
        <f>SUM(K52:K53)</f>
        <v>5.26</v>
      </c>
      <c r="L54" s="403">
        <f t="shared" ref="L54:O54" si="24">SUM(L52:L53)</f>
        <v>2.39</v>
      </c>
      <c r="M54" s="403">
        <f t="shared" si="24"/>
        <v>62.199999999999996</v>
      </c>
      <c r="N54" s="403">
        <f t="shared" si="24"/>
        <v>252</v>
      </c>
      <c r="O54" s="404">
        <f t="shared" si="24"/>
        <v>2.96</v>
      </c>
      <c r="P54" s="405">
        <f>SUM(P52:P53)</f>
        <v>5.26</v>
      </c>
      <c r="Q54" s="406">
        <f t="shared" ref="Q54:T54" si="25">SUM(Q52:Q53)</f>
        <v>2.39</v>
      </c>
      <c r="R54" s="403">
        <f t="shared" si="25"/>
        <v>62.199999999999996</v>
      </c>
      <c r="S54" s="403">
        <f t="shared" si="25"/>
        <v>252</v>
      </c>
      <c r="T54" s="405">
        <f t="shared" si="25"/>
        <v>2.96</v>
      </c>
    </row>
    <row r="55" spans="1:20" ht="15" thickBot="1">
      <c r="A55" s="314"/>
      <c r="B55" s="314"/>
      <c r="C55" s="426" t="s">
        <v>332</v>
      </c>
      <c r="D55" s="427"/>
      <c r="E55" s="428"/>
      <c r="F55" s="428"/>
      <c r="G55" s="428"/>
      <c r="H55" s="429"/>
      <c r="I55" s="428"/>
      <c r="J55" s="430"/>
      <c r="K55" s="400">
        <f>K54+K50+K18</f>
        <v>52.11</v>
      </c>
      <c r="L55" s="400">
        <f t="shared" ref="L55:T55" si="26">L54+L50+L18</f>
        <v>53.92</v>
      </c>
      <c r="M55" s="400">
        <f t="shared" si="26"/>
        <v>248.8</v>
      </c>
      <c r="N55" s="400">
        <f t="shared" si="26"/>
        <v>1760.01</v>
      </c>
      <c r="O55" s="431">
        <f t="shared" si="26"/>
        <v>155.86199999999999</v>
      </c>
      <c r="P55" s="401">
        <f t="shared" si="26"/>
        <v>73.376000000000005</v>
      </c>
      <c r="Q55" s="402">
        <f t="shared" si="26"/>
        <v>68.771999999999991</v>
      </c>
      <c r="R55" s="432">
        <f t="shared" si="26"/>
        <v>297.52499999999998</v>
      </c>
      <c r="S55" s="432">
        <f t="shared" si="26"/>
        <v>2246.0650000000001</v>
      </c>
      <c r="T55" s="401">
        <f t="shared" si="26"/>
        <v>189.9984</v>
      </c>
    </row>
  </sheetData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G25"/>
  <sheetViews>
    <sheetView workbookViewId="0">
      <selection activeCell="L15" sqref="L15"/>
    </sheetView>
  </sheetViews>
  <sheetFormatPr defaultRowHeight="14.4"/>
  <cols>
    <col min="2" max="2" width="26.88671875" customWidth="1"/>
    <col min="3" max="3" width="8.6640625" customWidth="1"/>
    <col min="4" max="4" width="8.5546875" customWidth="1"/>
    <col min="5" max="5" width="10.109375" customWidth="1"/>
    <col min="6" max="6" width="10.6640625" customWidth="1"/>
    <col min="7" max="7" width="9.44140625" customWidth="1"/>
  </cols>
  <sheetData>
    <row r="1" spans="2:7">
      <c r="C1" s="446" t="s">
        <v>300</v>
      </c>
      <c r="D1" s="446"/>
      <c r="E1" s="446"/>
      <c r="F1" s="446"/>
      <c r="G1" s="446"/>
    </row>
    <row r="2" spans="2:7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>
      <c r="B13" s="104" t="s">
        <v>340</v>
      </c>
      <c r="C13" s="393" t="e">
        <f>'Меню 18 ти дневное'!#REF!</f>
        <v>#REF!</v>
      </c>
      <c r="D13" s="393" t="e">
        <f>'Меню 18 ти дневное'!#REF!</f>
        <v>#REF!</v>
      </c>
      <c r="E13" s="393" t="e">
        <f>'Меню 18 ти дневное'!#REF!</f>
        <v>#REF!</v>
      </c>
      <c r="F13" s="393" t="e">
        <f>'Меню 18 ти дневное'!#REF!</f>
        <v>#REF!</v>
      </c>
      <c r="G13" s="393" t="e">
        <f>'Меню 18 ти дневное'!#REF!</f>
        <v>#REF!</v>
      </c>
    </row>
    <row r="14" spans="2:7">
      <c r="B14" s="104" t="s">
        <v>341</v>
      </c>
      <c r="C14" s="393" t="e">
        <f>'Меню 18 ти дневное'!#REF!</f>
        <v>#REF!</v>
      </c>
      <c r="D14" s="393" t="e">
        <f>'Меню 18 ти дневное'!#REF!</f>
        <v>#REF!</v>
      </c>
      <c r="E14" s="393" t="e">
        <f>'Меню 18 ти дневное'!#REF!</f>
        <v>#REF!</v>
      </c>
      <c r="F14" s="393" t="e">
        <f>'Меню 18 ти дневное'!#REF!</f>
        <v>#REF!</v>
      </c>
      <c r="G14" s="393" t="e">
        <f>'Меню 18 ти дневное'!#REF!</f>
        <v>#REF!</v>
      </c>
    </row>
    <row r="15" spans="2:7">
      <c r="B15" s="104" t="s">
        <v>342</v>
      </c>
      <c r="C15" s="393" t="e">
        <f>'Меню 18 ти дневное'!#REF!</f>
        <v>#REF!</v>
      </c>
      <c r="D15" s="393" t="e">
        <f>'Меню 18 ти дневное'!#REF!</f>
        <v>#REF!</v>
      </c>
      <c r="E15" s="393" t="e">
        <f>'Меню 18 ти дневное'!#REF!</f>
        <v>#REF!</v>
      </c>
      <c r="F15" s="393" t="e">
        <f>'Меню 18 ти дневное'!#REF!</f>
        <v>#REF!</v>
      </c>
      <c r="G15" s="393" t="e">
        <f>'Меню 18 ти дневное'!#REF!</f>
        <v>#REF!</v>
      </c>
    </row>
    <row r="16" spans="2:7">
      <c r="B16" s="104" t="s">
        <v>343</v>
      </c>
      <c r="C16" s="393" t="e">
        <f>'Меню 18 ти дневное'!#REF!</f>
        <v>#REF!</v>
      </c>
      <c r="D16" s="393" t="e">
        <f>'Меню 18 ти дневное'!#REF!</f>
        <v>#REF!</v>
      </c>
      <c r="E16" s="393" t="e">
        <f>'Меню 18 ти дневное'!#REF!</f>
        <v>#REF!</v>
      </c>
      <c r="F16" s="393" t="e">
        <f>'Меню 18 ти дневное'!#REF!</f>
        <v>#REF!</v>
      </c>
      <c r="G16" s="393" t="e">
        <f>'Меню 18 ти дневное'!#REF!</f>
        <v>#REF!</v>
      </c>
    </row>
    <row r="17" spans="2:7">
      <c r="B17" s="104" t="s">
        <v>344</v>
      </c>
      <c r="C17" s="393" t="e">
        <f>'Меню 18 ти дневное'!#REF!</f>
        <v>#REF!</v>
      </c>
      <c r="D17" s="393" t="e">
        <f>'Меню 18 ти дневное'!#REF!</f>
        <v>#REF!</v>
      </c>
      <c r="E17" s="393" t="e">
        <f>'Меню 18 ти дневное'!#REF!</f>
        <v>#REF!</v>
      </c>
      <c r="F17" s="393" t="e">
        <f>'Меню 18 ти дневное'!#REF!</f>
        <v>#REF!</v>
      </c>
      <c r="G17" s="393" t="e">
        <f>'Меню 18 ти дневное'!#REF!</f>
        <v>#REF!</v>
      </c>
    </row>
    <row r="18" spans="2:7">
      <c r="B18" s="104" t="s">
        <v>345</v>
      </c>
      <c r="C18" s="393" t="e">
        <f>'Меню 18 ти дневное'!#REF!</f>
        <v>#REF!</v>
      </c>
      <c r="D18" s="393" t="e">
        <f>'Меню 18 ти дневное'!#REF!</f>
        <v>#REF!</v>
      </c>
      <c r="E18" s="393" t="e">
        <f>'Меню 18 ти дневное'!#REF!</f>
        <v>#REF!</v>
      </c>
      <c r="F18" s="393" t="e">
        <f>'Меню 18 ти дневное'!#REF!</f>
        <v>#REF!</v>
      </c>
      <c r="G18" s="393" t="e">
        <f>'Меню 18 ти дневное'!#REF!</f>
        <v>#REF!</v>
      </c>
    </row>
    <row r="19" spans="2:7">
      <c r="B19" s="104" t="s">
        <v>346</v>
      </c>
      <c r="C19" s="393" t="e">
        <f>'Меню 18 ти дневное'!#REF!</f>
        <v>#REF!</v>
      </c>
      <c r="D19" s="393" t="e">
        <f>'Меню 18 ти дневное'!#REF!</f>
        <v>#REF!</v>
      </c>
      <c r="E19" s="393" t="e">
        <f>'Меню 18 ти дневное'!#REF!</f>
        <v>#REF!</v>
      </c>
      <c r="F19" s="393" t="e">
        <f>'Меню 18 ти дневное'!#REF!</f>
        <v>#REF!</v>
      </c>
      <c r="G19" s="393" t="e">
        <f>'Меню 18 ти дневное'!#REF!</f>
        <v>#REF!</v>
      </c>
    </row>
    <row r="20" spans="2:7">
      <c r="B20" s="104" t="s">
        <v>347</v>
      </c>
      <c r="C20" s="393" t="e">
        <f>'Меню 18 ти дневное'!#REF!</f>
        <v>#REF!</v>
      </c>
      <c r="D20" s="393" t="e">
        <f>'Меню 18 ти дневное'!#REF!</f>
        <v>#REF!</v>
      </c>
      <c r="E20" s="393" t="e">
        <f>'Меню 18 ти дневное'!#REF!</f>
        <v>#REF!</v>
      </c>
      <c r="F20" s="393" t="e">
        <f>'Меню 18 ти дневное'!#REF!</f>
        <v>#REF!</v>
      </c>
      <c r="G20" s="393" t="e">
        <f>'Меню 18 ти дневное'!#REF!</f>
        <v>#REF!</v>
      </c>
    </row>
    <row r="21" spans="2:7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6">
      <c r="B23" s="225" t="s">
        <v>351</v>
      </c>
      <c r="C23" s="225">
        <v>0.99</v>
      </c>
      <c r="D23" s="225">
        <v>1</v>
      </c>
      <c r="E23" s="394" t="e">
        <f>E22/(C22+D22)*2</f>
        <v>#REF!</v>
      </c>
      <c r="F23" s="8"/>
      <c r="G23" s="8"/>
    </row>
    <row r="24" spans="2:7">
      <c r="B24" s="440" t="s">
        <v>353</v>
      </c>
      <c r="C24" s="441"/>
      <c r="D24" s="441"/>
      <c r="E24" s="441"/>
      <c r="F24" s="441"/>
      <c r="G24" s="442"/>
    </row>
    <row r="25" spans="2:7">
      <c r="B25" s="443"/>
      <c r="C25" s="444"/>
      <c r="D25" s="444"/>
      <c r="E25" s="444"/>
      <c r="F25" s="444"/>
      <c r="G25" s="445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G17" sqref="G17"/>
    </sheetView>
  </sheetViews>
  <sheetFormatPr defaultRowHeight="14.4"/>
  <cols>
    <col min="1" max="1" width="26.109375" customWidth="1"/>
    <col min="4" max="4" width="24.5546875" customWidth="1"/>
    <col min="5" max="5" width="13" customWidth="1"/>
  </cols>
  <sheetData>
    <row r="1" spans="1:18" ht="15" customHeight="1">
      <c r="F1" s="448" t="s">
        <v>350</v>
      </c>
      <c r="G1" s="449"/>
      <c r="H1" s="449"/>
      <c r="I1" s="449"/>
      <c r="J1" s="450"/>
    </row>
    <row r="2" spans="1:18">
      <c r="F2" s="451"/>
      <c r="G2" s="452"/>
      <c r="H2" s="452"/>
      <c r="I2" s="452"/>
      <c r="J2" s="453"/>
    </row>
    <row r="3" spans="1:18">
      <c r="F3" s="451"/>
      <c r="G3" s="452"/>
      <c r="H3" s="452"/>
      <c r="I3" s="452"/>
      <c r="J3" s="453"/>
    </row>
    <row r="4" spans="1:18">
      <c r="F4" s="451"/>
      <c r="G4" s="452"/>
      <c r="H4" s="452"/>
      <c r="I4" s="452"/>
      <c r="J4" s="453"/>
    </row>
    <row r="5" spans="1:18">
      <c r="F5" s="451"/>
      <c r="G5" s="452"/>
      <c r="H5" s="452"/>
      <c r="I5" s="452"/>
      <c r="J5" s="453"/>
    </row>
    <row r="6" spans="1:18">
      <c r="F6" s="451"/>
      <c r="G6" s="452"/>
      <c r="H6" s="452"/>
      <c r="I6" s="452"/>
      <c r="J6" s="453"/>
    </row>
    <row r="7" spans="1:18">
      <c r="F7" s="451"/>
      <c r="G7" s="452"/>
      <c r="H7" s="452"/>
      <c r="I7" s="452"/>
      <c r="J7" s="453"/>
    </row>
    <row r="8" spans="1:18">
      <c r="F8" s="451"/>
      <c r="G8" s="452"/>
      <c r="H8" s="452"/>
      <c r="I8" s="452"/>
      <c r="J8" s="453"/>
      <c r="M8" s="447"/>
      <c r="N8" s="447"/>
      <c r="O8" s="447"/>
      <c r="P8" s="447"/>
      <c r="Q8" s="447"/>
      <c r="R8" s="447"/>
    </row>
    <row r="9" spans="1:18">
      <c r="F9" s="454"/>
      <c r="G9" s="455"/>
      <c r="H9" s="455"/>
      <c r="I9" s="455"/>
      <c r="J9" s="456"/>
      <c r="M9" s="447"/>
      <c r="N9" s="447"/>
      <c r="O9" s="447"/>
      <c r="P9" s="447"/>
      <c r="Q9" s="447"/>
      <c r="R9" s="447"/>
    </row>
    <row r="10" spans="1:18">
      <c r="M10" s="447"/>
      <c r="N10" s="447"/>
      <c r="O10" s="447"/>
      <c r="P10" s="447"/>
      <c r="Q10" s="447"/>
      <c r="R10" s="447"/>
    </row>
    <row r="11" spans="1:18">
      <c r="M11" s="447"/>
      <c r="N11" s="447"/>
      <c r="O11" s="447"/>
      <c r="P11" s="447"/>
      <c r="Q11" s="447"/>
      <c r="R11" s="447"/>
    </row>
    <row r="12" spans="1:18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>
      <c r="A13" s="457" t="s">
        <v>348</v>
      </c>
      <c r="B13" s="457"/>
      <c r="C13" s="457"/>
      <c r="D13" s="457"/>
      <c r="E13" s="457"/>
      <c r="F13" s="457"/>
      <c r="G13" s="457"/>
      <c r="H13" s="457"/>
      <c r="I13" s="457"/>
      <c r="J13" s="457"/>
      <c r="K13" s="457"/>
    </row>
    <row r="14" spans="1:18" ht="15.6">
      <c r="A14" s="458" t="s">
        <v>349</v>
      </c>
      <c r="B14" s="458"/>
      <c r="C14" s="458"/>
      <c r="D14" s="458"/>
      <c r="E14" s="458"/>
      <c r="F14" s="458"/>
      <c r="G14" s="458"/>
      <c r="H14" s="458"/>
      <c r="I14" s="458"/>
      <c r="J14" s="458"/>
      <c r="K14" s="458"/>
    </row>
    <row r="15" spans="1:18" ht="127.5" customHeight="1">
      <c r="A15" s="459" t="s">
        <v>354</v>
      </c>
      <c r="B15" s="459"/>
      <c r="C15" s="459"/>
      <c r="D15" s="459"/>
      <c r="E15" s="459"/>
      <c r="F15" s="459"/>
      <c r="G15" s="459"/>
      <c r="H15" s="459"/>
      <c r="I15" s="459"/>
      <c r="J15" s="459"/>
      <c r="K15" s="459"/>
    </row>
    <row r="16" spans="1:18" ht="18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4.4"/>
  <cols>
    <col min="1" max="1" width="13.5546875" customWidth="1"/>
    <col min="2" max="2" width="10.6640625" customWidth="1"/>
    <col min="3" max="3" width="53.88671875" style="105" customWidth="1"/>
    <col min="4" max="4" width="10.6640625" style="165" customWidth="1"/>
    <col min="5" max="5" width="10.6640625" hidden="1" customWidth="1"/>
    <col min="6" max="6" width="10.6640625" style="223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3" width="10.6640625" customWidth="1"/>
    <col min="14" max="14" width="12.109375" customWidth="1"/>
    <col min="15" max="15" width="10.6640625" customWidth="1"/>
    <col min="16" max="16" width="9.109375" customWidth="1"/>
    <col min="17" max="17" width="26.5546875" customWidth="1"/>
    <col min="18" max="18" width="12.5546875" customWidth="1"/>
    <col min="19" max="19" width="13" customWidth="1"/>
    <col min="20" max="20" width="9.109375" customWidth="1"/>
  </cols>
  <sheetData>
    <row r="1" spans="1:21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7.6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>
      <c r="D117" s="161" t="s">
        <v>67</v>
      </c>
    </row>
    <row r="118" spans="1:15" ht="28.8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7.6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60"/>
      <c r="M160" s="460"/>
      <c r="N160" s="460"/>
      <c r="O160" s="460"/>
    </row>
    <row r="161" spans="1:15" hidden="1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28.8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28.8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28.8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7.6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28.8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28.8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7.6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28.8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>
      <c r="D711" s="161" t="s">
        <v>67</v>
      </c>
    </row>
    <row r="712" spans="1:15" ht="28.8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7.6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60"/>
      <c r="M754" s="460"/>
      <c r="N754" s="460"/>
      <c r="O754" s="460"/>
    </row>
    <row r="755" spans="1:1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28.8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28.8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28.8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28.8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28.8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>
      <c r="A1043" s="461"/>
      <c r="B1043" s="462"/>
      <c r="C1043" s="462"/>
      <c r="D1043" s="463"/>
      <c r="E1043" s="462"/>
      <c r="F1043" s="464"/>
      <c r="G1043" s="462"/>
      <c r="H1043" s="465"/>
      <c r="I1043" s="466"/>
      <c r="J1043" s="466"/>
      <c r="K1043" s="462"/>
      <c r="L1043" s="462"/>
      <c r="M1043" s="462"/>
      <c r="N1043" s="467"/>
    </row>
    <row r="1044" spans="1:15">
      <c r="A1044" s="468"/>
      <c r="B1044" s="469"/>
      <c r="C1044" s="469"/>
      <c r="D1044" s="470"/>
      <c r="E1044" s="469"/>
      <c r="F1044" s="471"/>
      <c r="G1044" s="469"/>
      <c r="H1044" s="472"/>
      <c r="I1044" s="473"/>
      <c r="J1044" s="473"/>
      <c r="K1044" s="469"/>
      <c r="L1044" s="469"/>
      <c r="M1044" s="469"/>
      <c r="N1044" s="474"/>
    </row>
    <row r="1045" spans="1:15">
      <c r="A1045" s="475"/>
      <c r="B1045" s="476"/>
      <c r="C1045" s="476"/>
      <c r="D1045" s="477"/>
      <c r="E1045" s="476"/>
      <c r="F1045" s="478"/>
      <c r="G1045" s="476"/>
      <c r="H1045" s="479"/>
      <c r="I1045" s="480"/>
      <c r="J1045" s="480"/>
      <c r="K1045" s="476"/>
      <c r="L1045" s="476"/>
      <c r="M1045" s="476"/>
      <c r="N1045" s="481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2024-06-18T07:46:17Z</dcterms:modified>
</cp:coreProperties>
</file>