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E4" i="1"/>
  <c r="I8" s="1"/>
  <c r="P4"/>
  <c r="Q4"/>
  <c r="R4"/>
  <c r="S4"/>
  <c r="T4"/>
  <c r="H5"/>
  <c r="H6"/>
  <c r="H7"/>
  <c r="H8"/>
  <c r="H9"/>
  <c r="E10"/>
  <c r="I12" s="1"/>
  <c r="H10"/>
  <c r="P10"/>
  <c r="Q10"/>
  <c r="R10"/>
  <c r="S10"/>
  <c r="T10"/>
  <c r="H11"/>
  <c r="H12"/>
  <c r="H13"/>
  <c r="H14"/>
  <c r="E15"/>
  <c r="H15"/>
  <c r="P15"/>
  <c r="Q15"/>
  <c r="R15"/>
  <c r="S15"/>
  <c r="T15"/>
  <c r="H16"/>
  <c r="H17"/>
  <c r="P17"/>
  <c r="Q17"/>
  <c r="R17"/>
  <c r="R19" s="1"/>
  <c r="S17"/>
  <c r="T17"/>
  <c r="K19"/>
  <c r="L19"/>
  <c r="M19"/>
  <c r="N19"/>
  <c r="O19"/>
  <c r="Q19"/>
  <c r="H21"/>
  <c r="H22"/>
  <c r="I22"/>
  <c r="P22"/>
  <c r="Q22"/>
  <c r="R22"/>
  <c r="S22"/>
  <c r="T22"/>
  <c r="H23"/>
  <c r="P23"/>
  <c r="Q23"/>
  <c r="R23"/>
  <c r="S23"/>
  <c r="T23"/>
  <c r="H24"/>
  <c r="P24"/>
  <c r="Q24"/>
  <c r="R24"/>
  <c r="S24"/>
  <c r="T24"/>
  <c r="E25"/>
  <c r="H25"/>
  <c r="P25"/>
  <c r="Q25"/>
  <c r="R25"/>
  <c r="S25"/>
  <c r="T25"/>
  <c r="H26"/>
  <c r="H27"/>
  <c r="H28"/>
  <c r="H31"/>
  <c r="H32"/>
  <c r="E35"/>
  <c r="H35"/>
  <c r="P35"/>
  <c r="Q35"/>
  <c r="R35"/>
  <c r="T35"/>
  <c r="E36"/>
  <c r="I38" s="1"/>
  <c r="H36"/>
  <c r="P36"/>
  <c r="Q36"/>
  <c r="R36"/>
  <c r="S36"/>
  <c r="T36"/>
  <c r="H37"/>
  <c r="H38"/>
  <c r="E39"/>
  <c r="H39"/>
  <c r="P39"/>
  <c r="Q39"/>
  <c r="R39"/>
  <c r="S39"/>
  <c r="H40"/>
  <c r="P40"/>
  <c r="Q40"/>
  <c r="R40"/>
  <c r="S40"/>
  <c r="T40"/>
  <c r="H41"/>
  <c r="P41"/>
  <c r="Q41"/>
  <c r="R41"/>
  <c r="S41"/>
  <c r="T41"/>
  <c r="K42"/>
  <c r="L42"/>
  <c r="M42"/>
  <c r="N42"/>
  <c r="O42"/>
  <c r="R42"/>
  <c r="H46"/>
  <c r="K46"/>
  <c r="L46"/>
  <c r="M46"/>
  <c r="M47" s="1"/>
  <c r="N46"/>
  <c r="N47" s="1"/>
  <c r="O46"/>
  <c r="P46"/>
  <c r="Q46"/>
  <c r="R46"/>
  <c r="S46"/>
  <c r="T46"/>
  <c r="L47"/>
  <c r="O47" l="1"/>
  <c r="K47"/>
  <c r="S42"/>
  <c r="S19"/>
  <c r="Q42"/>
  <c r="Q47" s="1"/>
  <c r="T42"/>
  <c r="T47" s="1"/>
  <c r="P42"/>
  <c r="T19"/>
  <c r="P19"/>
  <c r="R47"/>
  <c r="S47" l="1"/>
  <c r="P47"/>
  <c r="D7" i="3"/>
  <c r="C9"/>
  <c r="E9"/>
  <c r="G9"/>
  <c r="D9"/>
  <c r="F9"/>
  <c r="C7"/>
  <c r="E7"/>
  <c r="G7"/>
  <c r="F7"/>
  <c r="C3" l="1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10"/>
  <c r="E10"/>
  <c r="F10"/>
  <c r="G10"/>
  <c r="C10"/>
  <c r="D8"/>
  <c r="E8"/>
  <c r="F8"/>
  <c r="G8"/>
  <c r="C8"/>
  <c r="E4" l="1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<sst xmlns="http://schemas.openxmlformats.org/spreadsheetml/2006/main" count="1970" uniqueCount="358">
  <si>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</si>
  <si>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</si>
  <si>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</si>
  <si>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</si>
  <si>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</si>
  <si>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</si>
  <si>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</si>
  <si>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</si>
  <si>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</si>
  <si>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</si>
  <si>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</si>
  <si>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</si>
  <si>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</si>
  <si>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</si>
  <si>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</si>
  <si>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</si>
  <si>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</si>
  <si>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</si>
  <si>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</si>
  <si>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</si>
  <si>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</si>
  <si>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</si>
  <si>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</si>
  <si>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</si>
  <si>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</si>
  <si>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</si>
  <si>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</si>
  <si>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</si>
  <si>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</si>
  <si>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</si>
  <si>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</si>
  <si>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</si>
  <si>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</si>
  <si>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</si>
  <si>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</si>
  <si>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</si>
  <si>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</si>
  <si>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</si>
  <si>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</si>
  <si>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</si>
  <si>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</si>
  <si>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</si>
  <si>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</si>
  <si>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</si>
  <si>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</si>
  <si>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</si>
  <si>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</si>
  <si>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</si>
  <si>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</si>
  <si>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</si>
  <si>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</si>
  <si>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</si>
  <si>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</si>
  <si>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</si>
  <si>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</si>
  <si>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</si>
  <si>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</si>
  <si>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</si>
  <si>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</si>
  <si>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</si>
  <si>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</si>
  <si>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</si>
  <si>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</si>
  <si>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</si>
  <si>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</si>
  <si>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</si>
  <si>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</si>
  <si>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</si>
  <si>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</si>
  <si>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</si>
  <si>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</si>
  <si>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</si>
  <si>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</si>
  <si>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</si>
  <si>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</si>
  <si>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</si>
  <si>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</si>
  <si>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</si>
  <si>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</si>
  <si>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</si>
  <si>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</si>
  <si>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</si>
  <si>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</si>
  <si>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</si>
  <si>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</si>
  <si>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</si>
  <si>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</si>
  <si>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</si>
  <si>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</si>
  <si>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</si>
  <si>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</si>
  <si>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</si>
  <si>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</si>
  <si>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</si>
  <si>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</si>
  <si>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</si>
  <si>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</si>
  <si>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</si>
  <si>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</si>
  <si>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</si>
  <si>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</si>
  <si>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</si>
  <si>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</si>
  <si>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</si>
  <si>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</si>
  <si>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</si>
  <si>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</si>
  <si>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</si>
  <si>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</si>
  <si>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</si>
  <si>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</si>
  <si>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</si>
  <si>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</si>
  <si>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</si>
  <si>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</si>
  <si>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</si>
  <si>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</si>
  <si>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</si>
  <si>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</si>
  <si>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</si>
  <si>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</si>
  <si>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</si>
  <si>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</si>
  <si>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</si>
  <si>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</si>
  <si>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</si>
  <si>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</si>
  <si>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</si>
  <si>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</si>
  <si>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</si>
  <si>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</si>
  <si>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</si>
  <si>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</si>
  <si>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</si>
  <si>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</si>
  <si>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</si>
  <si>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</si>
  <si>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</si>
  <si>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</si>
  <si>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</si>
  <si>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</si>
  <si>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</si>
  <si>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</si>
  <si>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</si>
  <si>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</si>
  <si>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</si>
  <si>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</si>
  <si>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</si>
  <si>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</si>
  <si>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</si>
  <si>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</si>
  <si>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</si>
  <si>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</si>
  <si>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</si>
  <si>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</si>
  <si>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</si>
  <si>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</si>
  <si>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</si>
  <si>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</si>
  <si>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</si>
  <si>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</si>
  <si>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</si>
  <si>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</si>
  <si>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</si>
  <si>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</si>
  <si>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</si>
  <si>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</si>
  <si>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</si>
  <si>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</si>
  <si>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</si>
  <si>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</si>
  <si>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</si>
  <si>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</si>
  <si>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</si>
  <si>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</si>
  <si>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</si>
  <si>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</si>
  <si>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</si>
  <si>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</si>
  <si>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</si>
  <si>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</si>
  <si>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</si>
  <si>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</si>
  <si>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</si>
  <si>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</si>
  <si>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</si>
  <si>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</si>
  <si>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</si>
  <si>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</si>
  <si>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</si>
  <si>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</si>
  <si>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</si>
  <si>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</si>
  <si>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</si>
  <si>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</si>
  <si>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</si>
  <si>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</si>
  <si>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</si>
  <si>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</si>
  <si>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</si>
  <si>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</si>
  <si>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</si>
  <si>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</si>
  <si>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</si>
  <si>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</si>
  <si>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</si>
  <si>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</si>
  <si>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</si>
  <si>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</si>
  <si>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</si>
  <si>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</si>
  <si>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</si>
  <si>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</si>
  <si>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</si>
  <si>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</si>
  <si>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</si>
  <si>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</si>
  <si>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</si>
  <si>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</si>
  <si>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</si>
  <si>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</si>
  <si>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</si>
  <si>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</si>
  <si>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</si>
  <si>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</si>
  <si>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</si>
  <si>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</si>
  <si>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</si>
  <si>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</si>
  <si>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</si>
  <si>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</si>
  <si>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</si>
  <si>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</si>
  <si>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</si>
  <si>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</si>
  <si>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</si>
  <si>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</si>
  <si>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</si>
  <si>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</si>
  <si>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</si>
  <si>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</si>
  <si>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</si>
  <si>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</si>
  <si>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</si>
  <si>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</si>
  <si>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</si>
  <si>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</si>
  <si>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</si>
  <si>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</si>
  <si>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</si>
  <si>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</si>
  <si>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</si>
  <si>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</si>
  <si>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</si>
  <si>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</si>
  <si>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</si>
  <si>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</si>
  <si>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</si>
  <si>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</si>
  <si>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</si>
  <si>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</si>
  <si>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</si>
  <si>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</si>
  <si>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</si>
  <si>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</si>
  <si>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</si>
  <si>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</si>
  <si>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</si>
  <si>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</si>
  <si>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</si>
  <si>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</si>
  <si>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</si>
  <si>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</si>
  <si>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</si>
  <si>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</si>
  <si>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</si>
  <si>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</si>
  <si>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</si>
  <si>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</si>
  <si>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</si>
  <si>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</si>
  <si>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</si>
  <si>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</si>
  <si>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</si>
  <si>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</si>
  <si>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</si>
  <si>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</si>
  <si>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</si>
  <si>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</si>
  <si>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</si>
  <si>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</si>
  <si>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</si>
  <si>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</si>
  <si>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</si>
  <si>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</si>
  <si>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</si>
  <si>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</si>
  <si>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</si>
  <si>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</si>
  <si>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</si>
  <si>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</si>
  <si>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</si>
  <si>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</si>
  <si>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</si>
  <si>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</si>
  <si>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</si>
  <si>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</si>
  <si>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</si>
  <si>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</si>
  <si>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</si>
  <si>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</si>
  <si>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</si>
  <si>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</si>
  <si>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</si>
  <si>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</si>
  <si>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</si>
  <si>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</si>
  <si>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</si>
  <si>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</si>
  <si>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</si>
  <si>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</si>
  <si>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</si>
  <si>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</si>
  <si>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</si>
  <si>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</si>
  <si>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</si>
  <si>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</si>
  <si>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</si>
  <si>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</si>
  <si>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</si>
  <si>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</si>
  <si>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</si>
  <si>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</si>
  <si>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</si>
  <si>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</si>
  <si>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</si>
  <si>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</si>
  <si>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</si>
  <si>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</si>
  <si>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</si>
  <si>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</si>
  <si>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</si>
  <si>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</si>
  <si>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</si>
  <si>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</si>
  <si>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</si>
  <si>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</si>
  <si>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</si>
  <si>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</si>
  <si>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</si>
  <si>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</si>
  <si>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</si>
  <si>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</si>
  <si>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</si>
  <si>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</si>
  <si>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>1 шт</t>
  </si>
  <si>
    <t>Салат овощной ( картофель,морковь отварн,огурец консерв,горошек зелен консерв)</t>
  </si>
  <si>
    <t>Кондитерское  изделие (вафли)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</si>
</sst>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40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6" fillId="4" borderId="24" xfId="0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47" fillId="6" borderId="24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/>
    </xf>
    <xf numFmtId="0" fontId="48" fillId="6" borderId="24" xfId="0" applyFont="1" applyFill="1" applyBorder="1" applyAlignment="1">
      <alignment horizontal="center" vertical="center"/>
    </xf>
    <xf numFmtId="171" fontId="7" fillId="6" borderId="25" xfId="1" applyNumberFormat="1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wrapText="1"/>
    </xf>
    <xf numFmtId="0" fontId="0" fillId="4" borderId="35" xfId="0" applyFill="1" applyBorder="1" applyAlignment="1">
      <alignment horizontal="center"/>
    </xf>
    <xf numFmtId="0" fontId="7" fillId="6" borderId="3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5" borderId="37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166" fontId="14" fillId="6" borderId="19" xfId="1" applyNumberFormat="1" applyFont="1" applyFill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2" fontId="7" fillId="0" borderId="3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40" fillId="4" borderId="28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/>
    </xf>
    <xf numFmtId="0" fontId="49" fillId="5" borderId="26" xfId="0" applyFont="1" applyFill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2" fontId="40" fillId="0" borderId="38" xfId="0" applyNumberFormat="1" applyFont="1" applyBorder="1" applyAlignment="1">
      <alignment horizontal="center" vertical="center"/>
    </xf>
    <xf numFmtId="2" fontId="26" fillId="4" borderId="31" xfId="0" applyNumberFormat="1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/>
    </xf>
    <xf numFmtId="0" fontId="40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5" borderId="50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2" fontId="40" fillId="0" borderId="44" xfId="0" applyNumberFormat="1" applyFont="1" applyBorder="1" applyAlignment="1">
      <alignment horizontal="center" vertical="center"/>
    </xf>
    <xf numFmtId="0" fontId="0" fillId="5" borderId="42" xfId="0" applyFont="1" applyFill="1" applyBorder="1" applyAlignment="1">
      <alignment horizontal="center"/>
    </xf>
    <xf numFmtId="0" fontId="26" fillId="4" borderId="34" xfId="0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center" vertical="center"/>
    </xf>
    <xf numFmtId="2" fontId="26" fillId="4" borderId="34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2" fontId="7" fillId="0" borderId="49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2" fontId="26" fillId="4" borderId="48" xfId="0" applyNumberFormat="1" applyFont="1" applyFill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26" fillId="4" borderId="47" xfId="0" applyNumberFormat="1" applyFont="1" applyFill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tabSelected="1" zoomScale="90" zoomScaleNormal="90" workbookViewId="0">
      <selection activeCell="A48" sqref="A48:XFD227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">
      <c r="A1" s="306"/>
      <c r="B1" s="306"/>
      <c r="C1" s="329"/>
      <c r="D1" s="330" t="s">
        <v>344</v>
      </c>
      <c r="E1" s="303"/>
      <c r="F1" s="308"/>
      <c r="G1" s="308"/>
      <c r="H1" s="309"/>
      <c r="I1" s="308"/>
      <c r="J1" s="310"/>
      <c r="K1" s="307"/>
      <c r="L1" s="301"/>
      <c r="M1" s="301"/>
      <c r="N1" s="301"/>
      <c r="O1" s="353"/>
      <c r="P1" s="379"/>
      <c r="Q1" s="375"/>
      <c r="R1" s="333"/>
      <c r="S1" s="333"/>
      <c r="T1" s="334"/>
    </row>
    <row r="2" spans="1:20" ht="27.6">
      <c r="A2" s="280" t="s">
        <v>110</v>
      </c>
      <c r="B2" s="271" t="s">
        <v>109</v>
      </c>
      <c r="C2" s="323" t="s">
        <v>18</v>
      </c>
      <c r="D2" s="264" t="s">
        <v>19</v>
      </c>
      <c r="E2" s="232" t="s">
        <v>29</v>
      </c>
      <c r="F2" s="232" t="s">
        <v>20</v>
      </c>
      <c r="G2" s="232" t="s">
        <v>21</v>
      </c>
      <c r="H2" s="233" t="s">
        <v>42</v>
      </c>
      <c r="I2" s="232"/>
      <c r="J2" s="264" t="s">
        <v>19</v>
      </c>
      <c r="K2" s="244" t="s">
        <v>23</v>
      </c>
      <c r="L2" s="5" t="s">
        <v>24</v>
      </c>
      <c r="M2" s="5" t="s">
        <v>22</v>
      </c>
      <c r="N2" s="6" t="s">
        <v>25</v>
      </c>
      <c r="O2" s="183" t="s">
        <v>26</v>
      </c>
      <c r="P2" s="277" t="s">
        <v>23</v>
      </c>
      <c r="Q2" s="376" t="s">
        <v>24</v>
      </c>
      <c r="R2" s="5" t="s">
        <v>22</v>
      </c>
      <c r="S2" s="6" t="s">
        <v>25</v>
      </c>
      <c r="T2" s="245" t="s">
        <v>26</v>
      </c>
    </row>
    <row r="3" spans="1:20">
      <c r="A3" s="272"/>
      <c r="B3" s="275" t="s">
        <v>28</v>
      </c>
      <c r="C3" s="324"/>
      <c r="D3" s="266"/>
      <c r="E3" s="232"/>
      <c r="F3" s="232"/>
      <c r="G3" s="232"/>
      <c r="H3" s="233"/>
      <c r="I3" s="232"/>
      <c r="J3" s="257"/>
      <c r="K3" s="244"/>
      <c r="L3" s="5"/>
      <c r="M3" s="5"/>
      <c r="N3" s="6"/>
      <c r="O3" s="183"/>
      <c r="P3" s="277"/>
      <c r="Q3" s="376"/>
      <c r="R3" s="5"/>
      <c r="S3" s="6"/>
      <c r="T3" s="245"/>
    </row>
    <row r="4" spans="1:20">
      <c r="A4" s="273" t="s">
        <v>93</v>
      </c>
      <c r="B4" s="272"/>
      <c r="C4" s="321" t="s">
        <v>216</v>
      </c>
      <c r="D4" s="258">
        <v>250</v>
      </c>
      <c r="E4" s="234" t="e">
        <f>#REF!</f>
        <v>#REF!</v>
      </c>
      <c r="F4" s="231"/>
      <c r="G4" s="234"/>
      <c r="H4" s="235"/>
      <c r="I4" s="234"/>
      <c r="J4" s="259">
        <v>250</v>
      </c>
      <c r="K4" s="246">
        <v>8.3000000000000007</v>
      </c>
      <c r="L4" s="33">
        <v>8</v>
      </c>
      <c r="M4" s="33">
        <v>45.7</v>
      </c>
      <c r="N4" s="33">
        <v>286</v>
      </c>
      <c r="O4" s="123">
        <v>0.65</v>
      </c>
      <c r="P4" s="279">
        <f>K4</f>
        <v>8.3000000000000007</v>
      </c>
      <c r="Q4" s="279">
        <f t="shared" ref="Q4" si="0">L4</f>
        <v>8</v>
      </c>
      <c r="R4" s="279">
        <f t="shared" ref="R4" si="1">M4</f>
        <v>45.7</v>
      </c>
      <c r="S4" s="279">
        <f t="shared" ref="S4" si="2">N4</f>
        <v>286</v>
      </c>
      <c r="T4" s="279">
        <f t="shared" ref="T4" si="3">O4</f>
        <v>0.65</v>
      </c>
    </row>
    <row r="5" spans="1:20" hidden="1">
      <c r="A5" s="274"/>
      <c r="B5" s="273"/>
      <c r="C5" s="325" t="s">
        <v>62</v>
      </c>
      <c r="D5" s="258"/>
      <c r="E5" s="234"/>
      <c r="F5" s="234">
        <v>50</v>
      </c>
      <c r="G5" s="234">
        <v>50</v>
      </c>
      <c r="H5" s="235" t="e">
        <f>F5*#REF!/1000</f>
        <v>#REF!</v>
      </c>
      <c r="I5" s="234"/>
      <c r="J5" s="259"/>
      <c r="K5" s="248"/>
      <c r="L5" s="99"/>
      <c r="M5" s="99"/>
      <c r="N5" s="99"/>
      <c r="O5" s="189"/>
      <c r="P5" s="389"/>
      <c r="Q5" s="132"/>
      <c r="R5" s="99"/>
      <c r="S5" s="99"/>
      <c r="T5" s="249"/>
    </row>
    <row r="6" spans="1:20" hidden="1">
      <c r="A6" s="273" t="s">
        <v>94</v>
      </c>
      <c r="B6" s="273"/>
      <c r="C6" s="325" t="s">
        <v>208</v>
      </c>
      <c r="D6" s="258"/>
      <c r="E6" s="234"/>
      <c r="F6" s="234">
        <v>100</v>
      </c>
      <c r="G6" s="234">
        <v>100</v>
      </c>
      <c r="H6" s="235" t="e">
        <f>F6*#REF!/1000</f>
        <v>#REF!</v>
      </c>
      <c r="I6" s="234"/>
      <c r="J6" s="259"/>
      <c r="K6" s="248"/>
      <c r="L6" s="99"/>
      <c r="M6" s="99"/>
      <c r="N6" s="99"/>
      <c r="O6" s="189"/>
      <c r="P6" s="389"/>
      <c r="Q6" s="132"/>
      <c r="R6" s="99"/>
      <c r="S6" s="99"/>
      <c r="T6" s="249"/>
    </row>
    <row r="7" spans="1:20" hidden="1">
      <c r="A7" s="272"/>
      <c r="B7" s="272"/>
      <c r="C7" s="325" t="s">
        <v>40</v>
      </c>
      <c r="D7" s="258"/>
      <c r="E7" s="234"/>
      <c r="F7" s="234">
        <v>6</v>
      </c>
      <c r="G7" s="234">
        <v>6</v>
      </c>
      <c r="H7" s="235" t="e">
        <f>F7*#REF!/1000</f>
        <v>#REF!</v>
      </c>
      <c r="I7" s="234"/>
      <c r="J7" s="259"/>
      <c r="K7" s="248"/>
      <c r="L7" s="99"/>
      <c r="M7" s="99"/>
      <c r="N7" s="99"/>
      <c r="O7" s="189"/>
      <c r="P7" s="389"/>
      <c r="Q7" s="132"/>
      <c r="R7" s="99"/>
      <c r="S7" s="99"/>
      <c r="T7" s="249"/>
    </row>
    <row r="8" spans="1:20" hidden="1">
      <c r="A8" s="272"/>
      <c r="B8" s="272"/>
      <c r="C8" s="325" t="s">
        <v>199</v>
      </c>
      <c r="D8" s="258"/>
      <c r="E8" s="234"/>
      <c r="F8" s="234">
        <v>6</v>
      </c>
      <c r="G8" s="234">
        <v>6</v>
      </c>
      <c r="H8" s="235" t="e">
        <f>F8*#REF!/1000</f>
        <v>#REF!</v>
      </c>
      <c r="I8" s="234" t="e">
        <f>D4*E4/1000</f>
        <v>#REF!</v>
      </c>
      <c r="J8" s="259"/>
      <c r="K8" s="248"/>
      <c r="L8" s="99"/>
      <c r="M8" s="99"/>
      <c r="N8" s="99"/>
      <c r="O8" s="189"/>
      <c r="P8" s="389"/>
      <c r="Q8" s="132"/>
      <c r="R8" s="99"/>
      <c r="S8" s="99"/>
      <c r="T8" s="249"/>
    </row>
    <row r="9" spans="1:20" hidden="1">
      <c r="A9" s="272"/>
      <c r="B9" s="272"/>
      <c r="C9" s="325" t="s">
        <v>1</v>
      </c>
      <c r="D9" s="260"/>
      <c r="E9" s="234"/>
      <c r="F9" s="231">
        <v>64</v>
      </c>
      <c r="G9" s="231">
        <v>64</v>
      </c>
      <c r="H9" s="235" t="e">
        <f>F9*#REF!/1000</f>
        <v>#REF!</v>
      </c>
      <c r="I9" s="234"/>
      <c r="J9" s="259"/>
      <c r="K9" s="248"/>
      <c r="L9" s="99"/>
      <c r="M9" s="99"/>
      <c r="N9" s="99"/>
      <c r="O9" s="189"/>
      <c r="P9" s="389"/>
      <c r="Q9" s="132"/>
      <c r="R9" s="99"/>
      <c r="S9" s="99"/>
      <c r="T9" s="249"/>
    </row>
    <row r="10" spans="1:20">
      <c r="A10" s="273" t="s">
        <v>105</v>
      </c>
      <c r="B10" s="273"/>
      <c r="C10" s="321" t="s">
        <v>31</v>
      </c>
      <c r="D10" s="258">
        <v>200</v>
      </c>
      <c r="E10" s="234" t="e">
        <f>#REF!</f>
        <v>#REF!</v>
      </c>
      <c r="F10" s="234"/>
      <c r="G10" s="234"/>
      <c r="H10" s="234" t="e">
        <f>F10*#REF!/1000</f>
        <v>#REF!</v>
      </c>
      <c r="I10" s="234"/>
      <c r="J10" s="259">
        <v>200</v>
      </c>
      <c r="K10" s="254">
        <v>1.6</v>
      </c>
      <c r="L10" s="170">
        <v>5.2</v>
      </c>
      <c r="M10" s="170">
        <v>31.7</v>
      </c>
      <c r="N10" s="170">
        <v>156</v>
      </c>
      <c r="O10" s="337">
        <v>1.33</v>
      </c>
      <c r="P10" s="380">
        <f>K10</f>
        <v>1.6</v>
      </c>
      <c r="Q10" s="364">
        <f t="shared" ref="Q10" si="4">L10</f>
        <v>5.2</v>
      </c>
      <c r="R10" s="170">
        <f t="shared" ref="R10" si="5">M10</f>
        <v>31.7</v>
      </c>
      <c r="S10" s="170">
        <f t="shared" ref="S10" si="6">N10</f>
        <v>156</v>
      </c>
      <c r="T10" s="367">
        <f t="shared" ref="T10" si="7">O10</f>
        <v>1.33</v>
      </c>
    </row>
    <row r="11" spans="1:20" hidden="1">
      <c r="A11" s="274"/>
      <c r="B11" s="273"/>
      <c r="C11" s="325" t="s">
        <v>4</v>
      </c>
      <c r="D11" s="260"/>
      <c r="E11" s="234"/>
      <c r="F11" s="234">
        <v>8</v>
      </c>
      <c r="G11" s="234">
        <v>8</v>
      </c>
      <c r="H11" s="235" t="e">
        <f>F11*#REF!/1000</f>
        <v>#REF!</v>
      </c>
      <c r="I11" s="234"/>
      <c r="J11" s="259"/>
      <c r="K11" s="248"/>
      <c r="L11" s="99"/>
      <c r="M11" s="99"/>
      <c r="N11" s="99"/>
      <c r="O11" s="189"/>
      <c r="P11" s="389"/>
      <c r="Q11" s="132"/>
      <c r="R11" s="99"/>
      <c r="S11" s="99"/>
      <c r="T11" s="249"/>
    </row>
    <row r="12" spans="1:20" hidden="1">
      <c r="A12" s="273" t="s">
        <v>89</v>
      </c>
      <c r="B12" s="273"/>
      <c r="C12" s="325" t="s">
        <v>211</v>
      </c>
      <c r="D12" s="260"/>
      <c r="E12" s="234"/>
      <c r="F12" s="234">
        <v>100</v>
      </c>
      <c r="G12" s="234">
        <v>100</v>
      </c>
      <c r="H12" s="235" t="e">
        <f>F12*#REF!/1000</f>
        <v>#REF!</v>
      </c>
      <c r="I12" s="234" t="e">
        <f>D10*E10/1000</f>
        <v>#REF!</v>
      </c>
      <c r="J12" s="259"/>
      <c r="K12" s="248"/>
      <c r="L12" s="99"/>
      <c r="M12" s="99"/>
      <c r="N12" s="99"/>
      <c r="O12" s="189"/>
      <c r="P12" s="389"/>
      <c r="Q12" s="132"/>
      <c r="R12" s="99"/>
      <c r="S12" s="99"/>
      <c r="T12" s="249"/>
    </row>
    <row r="13" spans="1:20" hidden="1">
      <c r="A13" s="273" t="s">
        <v>84</v>
      </c>
      <c r="B13" s="273"/>
      <c r="C13" s="325" t="s">
        <v>1</v>
      </c>
      <c r="D13" s="260"/>
      <c r="E13" s="234"/>
      <c r="F13" s="234">
        <v>115</v>
      </c>
      <c r="G13" s="234">
        <v>115</v>
      </c>
      <c r="H13" s="235" t="e">
        <f>F13*#REF!/1000</f>
        <v>#REF!</v>
      </c>
      <c r="I13" s="234" t="s">
        <v>41</v>
      </c>
      <c r="J13" s="259"/>
      <c r="K13" s="248"/>
      <c r="L13" s="99"/>
      <c r="M13" s="99"/>
      <c r="N13" s="99"/>
      <c r="O13" s="189"/>
      <c r="P13" s="389"/>
      <c r="Q13" s="132"/>
      <c r="R13" s="99"/>
      <c r="S13" s="99"/>
      <c r="T13" s="249"/>
    </row>
    <row r="14" spans="1:20" hidden="1">
      <c r="A14" s="272"/>
      <c r="B14" s="272"/>
      <c r="C14" s="325" t="s">
        <v>2</v>
      </c>
      <c r="D14" s="260"/>
      <c r="E14" s="234"/>
      <c r="F14" s="234">
        <v>10</v>
      </c>
      <c r="G14" s="234">
        <v>10</v>
      </c>
      <c r="H14" s="235" t="e">
        <f>F14*#REF!/1000</f>
        <v>#REF!</v>
      </c>
      <c r="I14" s="234"/>
      <c r="J14" s="259"/>
      <c r="K14" s="248"/>
      <c r="L14" s="99"/>
      <c r="M14" s="99"/>
      <c r="N14" s="99"/>
      <c r="O14" s="189"/>
      <c r="P14" s="389"/>
      <c r="Q14" s="132"/>
      <c r="R14" s="99"/>
      <c r="S14" s="99"/>
      <c r="T14" s="249"/>
    </row>
    <row r="15" spans="1:20">
      <c r="A15" s="273" t="s">
        <v>187</v>
      </c>
      <c r="B15" s="273"/>
      <c r="C15" s="321" t="s">
        <v>264</v>
      </c>
      <c r="D15" s="260" t="s">
        <v>307</v>
      </c>
      <c r="E15" s="234" t="e">
        <f>E10</f>
        <v>#REF!</v>
      </c>
      <c r="F15" s="234"/>
      <c r="G15" s="234"/>
      <c r="H15" s="235" t="e">
        <f>F15*#REF!/1000</f>
        <v>#REF!</v>
      </c>
      <c r="I15" s="234"/>
      <c r="J15" s="259" t="s">
        <v>308</v>
      </c>
      <c r="K15" s="246">
        <v>18.5</v>
      </c>
      <c r="L15" s="33">
        <v>14.5</v>
      </c>
      <c r="M15" s="33">
        <v>13</v>
      </c>
      <c r="N15" s="33">
        <v>148</v>
      </c>
      <c r="O15" s="123">
        <v>0.14000000000000001</v>
      </c>
      <c r="P15" s="381">
        <f>K15*1.5</f>
        <v>27.75</v>
      </c>
      <c r="Q15" s="371">
        <f t="shared" ref="Q15" si="8">L15*1.5</f>
        <v>21.75</v>
      </c>
      <c r="R15" s="33">
        <f t="shared" ref="R15" si="9">M15*1.5</f>
        <v>19.5</v>
      </c>
      <c r="S15" s="33">
        <f t="shared" ref="S15" si="10">N15*1.5</f>
        <v>222</v>
      </c>
      <c r="T15" s="247">
        <f t="shared" ref="T15" si="11">O15*1.5</f>
        <v>0.21000000000000002</v>
      </c>
    </row>
    <row r="16" spans="1:20" hidden="1">
      <c r="A16" s="273" t="s">
        <v>190</v>
      </c>
      <c r="B16" s="273"/>
      <c r="C16" s="325" t="s">
        <v>199</v>
      </c>
      <c r="D16" s="260"/>
      <c r="E16" s="234"/>
      <c r="F16" s="231">
        <v>20</v>
      </c>
      <c r="G16" s="234">
        <v>20</v>
      </c>
      <c r="H16" s="235" t="e">
        <f>F16*#REF!/1000</f>
        <v>#REF!</v>
      </c>
      <c r="I16" s="234"/>
      <c r="J16" s="259"/>
      <c r="K16" s="250"/>
      <c r="L16" s="46"/>
      <c r="M16" s="46"/>
      <c r="N16" s="46"/>
      <c r="O16" s="185"/>
      <c r="P16" s="391"/>
      <c r="Q16" s="243"/>
      <c r="R16" s="46"/>
      <c r="S16" s="46"/>
      <c r="T16" s="251"/>
    </row>
    <row r="17" spans="1:20">
      <c r="A17" s="273" t="s">
        <v>135</v>
      </c>
      <c r="B17" s="273"/>
      <c r="C17" s="321" t="s">
        <v>5</v>
      </c>
      <c r="D17" s="260">
        <v>30</v>
      </c>
      <c r="E17" s="234"/>
      <c r="F17" s="231">
        <v>20</v>
      </c>
      <c r="G17" s="234">
        <v>20</v>
      </c>
      <c r="H17" s="235" t="e">
        <f>F17*#REF!/1000</f>
        <v>#REF!</v>
      </c>
      <c r="I17" s="234"/>
      <c r="J17" s="259">
        <v>40</v>
      </c>
      <c r="K17" s="250">
        <v>2</v>
      </c>
      <c r="L17" s="46">
        <v>0.35</v>
      </c>
      <c r="M17" s="46">
        <v>0.33</v>
      </c>
      <c r="N17" s="46">
        <v>48.75</v>
      </c>
      <c r="O17" s="185"/>
      <c r="P17" s="390">
        <f>K17*1.5</f>
        <v>3</v>
      </c>
      <c r="Q17" s="383">
        <f>L17*1.5</f>
        <v>0.52499999999999991</v>
      </c>
      <c r="R17" s="229">
        <f>M17*1.5</f>
        <v>0.495</v>
      </c>
      <c r="S17" s="229">
        <f>N17*1.5</f>
        <v>73.125</v>
      </c>
      <c r="T17" s="255">
        <f>O17*1.5</f>
        <v>0</v>
      </c>
    </row>
    <row r="18" spans="1:20" ht="15" thickBot="1">
      <c r="A18" s="281" t="s">
        <v>280</v>
      </c>
      <c r="B18" s="281"/>
      <c r="C18" s="322" t="s">
        <v>354</v>
      </c>
      <c r="D18" s="269" t="s">
        <v>355</v>
      </c>
      <c r="E18" s="240" t="s">
        <v>282</v>
      </c>
      <c r="F18" s="240" t="s">
        <v>282</v>
      </c>
      <c r="G18" s="240" t="s">
        <v>282</v>
      </c>
      <c r="H18" s="240" t="s">
        <v>282</v>
      </c>
      <c r="I18" s="240" t="s">
        <v>282</v>
      </c>
      <c r="J18" s="282" t="s">
        <v>355</v>
      </c>
      <c r="K18" s="283">
        <v>0.4</v>
      </c>
      <c r="L18" s="284">
        <v>0.3</v>
      </c>
      <c r="M18" s="284">
        <v>10.3</v>
      </c>
      <c r="N18" s="284">
        <v>46</v>
      </c>
      <c r="O18" s="295">
        <v>22</v>
      </c>
      <c r="P18" s="392">
        <v>0.4</v>
      </c>
      <c r="Q18" s="372">
        <v>0.3</v>
      </c>
      <c r="R18" s="317">
        <v>10.3</v>
      </c>
      <c r="S18" s="317">
        <v>46</v>
      </c>
      <c r="T18" s="318">
        <v>22</v>
      </c>
    </row>
    <row r="19" spans="1:20" ht="15" thickBot="1">
      <c r="A19" s="297"/>
      <c r="B19" s="297"/>
      <c r="C19" s="328" t="s">
        <v>107</v>
      </c>
      <c r="D19" s="288"/>
      <c r="E19" s="289"/>
      <c r="F19" s="290"/>
      <c r="G19" s="289"/>
      <c r="H19" s="291"/>
      <c r="I19" s="289"/>
      <c r="J19" s="292"/>
      <c r="K19" s="302">
        <f>SUM(K4:K18)</f>
        <v>30.799999999999997</v>
      </c>
      <c r="L19" s="302">
        <f t="shared" ref="L19:T19" si="12">SUM(L4:L18)</f>
        <v>28.35</v>
      </c>
      <c r="M19" s="302">
        <f t="shared" si="12"/>
        <v>101.03</v>
      </c>
      <c r="N19" s="302">
        <f t="shared" si="12"/>
        <v>684.75</v>
      </c>
      <c r="O19" s="314">
        <f t="shared" si="12"/>
        <v>24.12</v>
      </c>
      <c r="P19" s="346">
        <f t="shared" si="12"/>
        <v>41.05</v>
      </c>
      <c r="Q19" s="384">
        <f t="shared" si="12"/>
        <v>35.774999999999999</v>
      </c>
      <c r="R19" s="345">
        <f t="shared" si="12"/>
        <v>107.69500000000001</v>
      </c>
      <c r="S19" s="345">
        <f t="shared" si="12"/>
        <v>783.125</v>
      </c>
      <c r="T19" s="346">
        <f t="shared" si="12"/>
        <v>24.19</v>
      </c>
    </row>
    <row r="20" spans="1:20">
      <c r="A20" s="296"/>
      <c r="B20" s="313" t="s">
        <v>27</v>
      </c>
      <c r="C20" s="340"/>
      <c r="D20" s="263"/>
      <c r="E20" s="285"/>
      <c r="F20" s="238"/>
      <c r="G20" s="285"/>
      <c r="H20" s="286"/>
      <c r="I20" s="285"/>
      <c r="J20" s="287"/>
      <c r="K20" s="312"/>
      <c r="L20" s="230"/>
      <c r="M20" s="230"/>
      <c r="N20" s="230"/>
      <c r="O20" s="336"/>
      <c r="P20" s="374"/>
      <c r="Q20" s="377"/>
      <c r="R20" s="338"/>
      <c r="S20" s="338"/>
      <c r="T20" s="339"/>
    </row>
    <row r="21" spans="1:20" ht="27.6">
      <c r="A21" s="273" t="s">
        <v>195</v>
      </c>
      <c r="B21" s="273"/>
      <c r="C21" s="321" t="s">
        <v>356</v>
      </c>
      <c r="D21" s="260">
        <v>80</v>
      </c>
      <c r="E21" s="234"/>
      <c r="F21" s="231"/>
      <c r="G21" s="234"/>
      <c r="H21" s="235" t="e">
        <f>F21*#REF!/1000</f>
        <v>#REF!</v>
      </c>
      <c r="I21" s="234"/>
      <c r="J21" s="259">
        <v>100</v>
      </c>
      <c r="K21" s="246">
        <v>0.52</v>
      </c>
      <c r="L21" s="33">
        <v>0.14000000000000001</v>
      </c>
      <c r="M21" s="33">
        <v>2.12</v>
      </c>
      <c r="N21" s="33">
        <v>54</v>
      </c>
      <c r="O21" s="123">
        <v>2.96</v>
      </c>
      <c r="P21" s="381">
        <v>0.96</v>
      </c>
      <c r="Q21" s="362">
        <v>0.25</v>
      </c>
      <c r="R21" s="332">
        <v>3.52</v>
      </c>
      <c r="S21" s="332">
        <v>82.1</v>
      </c>
      <c r="T21" s="256">
        <v>5.44</v>
      </c>
    </row>
    <row r="22" spans="1:20" hidden="1">
      <c r="A22" s="274"/>
      <c r="B22" s="276"/>
      <c r="C22" s="325" t="s">
        <v>97</v>
      </c>
      <c r="D22" s="267"/>
      <c r="E22" s="234"/>
      <c r="F22" s="234">
        <v>38.4</v>
      </c>
      <c r="G22" s="234">
        <v>27.6</v>
      </c>
      <c r="H22" s="235" t="e">
        <f>F22*#REF!/1000</f>
        <v>#REF!</v>
      </c>
      <c r="I22" s="234">
        <f>E21*D21/1000</f>
        <v>0</v>
      </c>
      <c r="J22" s="259"/>
      <c r="K22" s="248"/>
      <c r="L22" s="99"/>
      <c r="M22" s="99"/>
      <c r="N22" s="99"/>
      <c r="O22" s="189"/>
      <c r="P22" s="381">
        <f t="shared" ref="P22:P24" si="13">K22*1.6</f>
        <v>0</v>
      </c>
      <c r="Q22" s="362">
        <f t="shared" ref="Q22:Q24" si="14">L22*1.6</f>
        <v>0</v>
      </c>
      <c r="R22" s="332">
        <f t="shared" ref="R22:R24" si="15">M22*1.6</f>
        <v>0</v>
      </c>
      <c r="S22" s="332">
        <f t="shared" ref="S22:S24" si="16">N22*1.6</f>
        <v>0</v>
      </c>
      <c r="T22" s="256">
        <f t="shared" ref="T22:T24" si="17">O22*1.6</f>
        <v>0</v>
      </c>
    </row>
    <row r="23" spans="1:20" hidden="1">
      <c r="A23" s="276" t="s">
        <v>96</v>
      </c>
      <c r="B23" s="276"/>
      <c r="C23" s="325" t="s">
        <v>6</v>
      </c>
      <c r="D23" s="267"/>
      <c r="E23" s="234"/>
      <c r="F23" s="234">
        <v>33.78</v>
      </c>
      <c r="G23" s="234">
        <v>27</v>
      </c>
      <c r="H23" s="235" t="e">
        <f>F23*#REF!/1000</f>
        <v>#REF!</v>
      </c>
      <c r="I23" s="234" t="s">
        <v>42</v>
      </c>
      <c r="J23" s="259"/>
      <c r="K23" s="248"/>
      <c r="L23" s="99"/>
      <c r="M23" s="99"/>
      <c r="N23" s="99"/>
      <c r="O23" s="189"/>
      <c r="P23" s="381">
        <f t="shared" si="13"/>
        <v>0</v>
      </c>
      <c r="Q23" s="362">
        <f t="shared" si="14"/>
        <v>0</v>
      </c>
      <c r="R23" s="332">
        <f t="shared" si="15"/>
        <v>0</v>
      </c>
      <c r="S23" s="332">
        <f t="shared" si="16"/>
        <v>0</v>
      </c>
      <c r="T23" s="256">
        <f t="shared" si="17"/>
        <v>0</v>
      </c>
    </row>
    <row r="24" spans="1:20" hidden="1">
      <c r="A24" s="276" t="s">
        <v>84</v>
      </c>
      <c r="B24" s="276"/>
      <c r="C24" s="325" t="s">
        <v>49</v>
      </c>
      <c r="D24" s="267"/>
      <c r="E24" s="234"/>
      <c r="F24" s="234">
        <v>6</v>
      </c>
      <c r="G24" s="234">
        <v>6</v>
      </c>
      <c r="H24" s="235" t="e">
        <f>F24*#REF!/1000</f>
        <v>#REF!</v>
      </c>
      <c r="I24" s="234"/>
      <c r="J24" s="259"/>
      <c r="K24" s="248"/>
      <c r="L24" s="99"/>
      <c r="M24" s="99"/>
      <c r="N24" s="99"/>
      <c r="O24" s="189"/>
      <c r="P24" s="381">
        <f t="shared" si="13"/>
        <v>0</v>
      </c>
      <c r="Q24" s="362">
        <f t="shared" si="14"/>
        <v>0</v>
      </c>
      <c r="R24" s="332">
        <f t="shared" si="15"/>
        <v>0</v>
      </c>
      <c r="S24" s="332">
        <f t="shared" si="16"/>
        <v>0</v>
      </c>
      <c r="T24" s="256">
        <f t="shared" si="17"/>
        <v>0</v>
      </c>
    </row>
    <row r="25" spans="1:20">
      <c r="A25" s="272" t="s">
        <v>241</v>
      </c>
      <c r="B25" s="272"/>
      <c r="C25" s="321" t="s">
        <v>285</v>
      </c>
      <c r="D25" s="258">
        <v>250</v>
      </c>
      <c r="E25" s="234">
        <f>E21</f>
        <v>0</v>
      </c>
      <c r="F25" s="231"/>
      <c r="G25" s="234"/>
      <c r="H25" s="235" t="e">
        <f>F25*#REF!/1000</f>
        <v>#REF!</v>
      </c>
      <c r="I25" s="234"/>
      <c r="J25" s="259">
        <v>250</v>
      </c>
      <c r="K25" s="246">
        <v>2.8</v>
      </c>
      <c r="L25" s="33">
        <v>2.4</v>
      </c>
      <c r="M25" s="33">
        <v>7</v>
      </c>
      <c r="N25" s="33">
        <v>175</v>
      </c>
      <c r="O25" s="123">
        <v>19.55</v>
      </c>
      <c r="P25" s="279">
        <f>K25*1.25</f>
        <v>3.5</v>
      </c>
      <c r="Q25" s="124">
        <f t="shared" ref="Q25" si="18">L25*1.25</f>
        <v>3</v>
      </c>
      <c r="R25" s="123">
        <f t="shared" ref="R25" si="19">M25*1.25</f>
        <v>8.75</v>
      </c>
      <c r="S25" s="123">
        <f t="shared" ref="S25" si="20">N25*1.25</f>
        <v>218.75</v>
      </c>
      <c r="T25" s="256">
        <f t="shared" ref="T25" si="21">O25*1.25</f>
        <v>24.4375</v>
      </c>
    </row>
    <row r="26" spans="1:20" hidden="1">
      <c r="A26" s="272" t="s">
        <v>170</v>
      </c>
      <c r="B26" s="272"/>
      <c r="C26" s="326" t="s">
        <v>59</v>
      </c>
      <c r="D26" s="265"/>
      <c r="E26" s="234"/>
      <c r="F26" s="239">
        <v>80</v>
      </c>
      <c r="G26" s="239">
        <v>64</v>
      </c>
      <c r="H26" s="235" t="e">
        <f>F26*#REF!/1000</f>
        <v>#REF!</v>
      </c>
      <c r="I26" s="234"/>
      <c r="J26" s="259"/>
      <c r="K26" s="248"/>
      <c r="L26" s="99"/>
      <c r="M26" s="99"/>
      <c r="N26" s="99"/>
      <c r="O26" s="189"/>
      <c r="P26" s="389"/>
      <c r="Q26" s="132"/>
      <c r="R26" s="99"/>
      <c r="S26" s="99"/>
      <c r="T26" s="249"/>
    </row>
    <row r="27" spans="1:20" hidden="1">
      <c r="A27" s="272"/>
      <c r="B27" s="272"/>
      <c r="C27" s="325" t="s">
        <v>46</v>
      </c>
      <c r="D27" s="258"/>
      <c r="E27" s="234"/>
      <c r="F27" s="234">
        <v>10</v>
      </c>
      <c r="G27" s="234">
        <v>8</v>
      </c>
      <c r="H27" s="235" t="e">
        <f>F27*#REF!/1000</f>
        <v>#REF!</v>
      </c>
      <c r="I27" s="234" t="s">
        <v>41</v>
      </c>
      <c r="J27" s="259"/>
      <c r="K27" s="248"/>
      <c r="L27" s="99"/>
      <c r="M27" s="99"/>
      <c r="N27" s="99"/>
      <c r="O27" s="189"/>
      <c r="P27" s="389"/>
      <c r="Q27" s="132"/>
      <c r="R27" s="99"/>
      <c r="S27" s="99"/>
      <c r="T27" s="249"/>
    </row>
    <row r="28" spans="1:20" hidden="1">
      <c r="A28" s="272"/>
      <c r="B28" s="272"/>
      <c r="C28" s="325" t="s">
        <v>57</v>
      </c>
      <c r="D28" s="258"/>
      <c r="E28" s="234"/>
      <c r="F28" s="234">
        <v>9.6</v>
      </c>
      <c r="G28" s="234">
        <v>8</v>
      </c>
      <c r="H28" s="235" t="e">
        <f>F28*#REF!/1000</f>
        <v>#REF!</v>
      </c>
      <c r="I28" s="234"/>
      <c r="J28" s="259"/>
      <c r="K28" s="253"/>
      <c r="L28" s="226"/>
      <c r="M28" s="226"/>
      <c r="N28" s="226"/>
      <c r="O28" s="335"/>
      <c r="P28" s="393"/>
      <c r="Q28" s="385"/>
      <c r="R28" s="226"/>
      <c r="S28" s="226"/>
      <c r="T28" s="252"/>
    </row>
    <row r="29" spans="1:20" hidden="1">
      <c r="A29" s="272"/>
      <c r="B29" s="272"/>
      <c r="C29" s="325" t="s">
        <v>17</v>
      </c>
      <c r="D29" s="258"/>
      <c r="E29" s="234"/>
      <c r="F29" s="234">
        <v>1.2</v>
      </c>
      <c r="G29" s="234">
        <v>1.2</v>
      </c>
      <c r="H29" s="235"/>
      <c r="I29" s="234"/>
      <c r="J29" s="259"/>
      <c r="K29" s="253"/>
      <c r="L29" s="226"/>
      <c r="M29" s="226"/>
      <c r="N29" s="226"/>
      <c r="O29" s="335"/>
      <c r="P29" s="393"/>
      <c r="Q29" s="385"/>
      <c r="R29" s="226"/>
      <c r="S29" s="226"/>
      <c r="T29" s="252"/>
    </row>
    <row r="30" spans="1:20" hidden="1">
      <c r="A30" s="272"/>
      <c r="B30" s="272"/>
      <c r="C30" s="325" t="s">
        <v>53</v>
      </c>
      <c r="D30" s="258"/>
      <c r="E30" s="234"/>
      <c r="F30" s="234">
        <v>2</v>
      </c>
      <c r="G30" s="234">
        <v>2</v>
      </c>
      <c r="H30" s="235"/>
      <c r="I30" s="234"/>
      <c r="J30" s="259"/>
      <c r="K30" s="253"/>
      <c r="L30" s="226"/>
      <c r="M30" s="226"/>
      <c r="N30" s="226"/>
      <c r="O30" s="335"/>
      <c r="P30" s="393"/>
      <c r="Q30" s="385"/>
      <c r="R30" s="226"/>
      <c r="S30" s="226"/>
      <c r="T30" s="252"/>
    </row>
    <row r="31" spans="1:20" hidden="1">
      <c r="A31" s="272"/>
      <c r="B31" s="272"/>
      <c r="C31" s="325" t="s">
        <v>199</v>
      </c>
      <c r="D31" s="258"/>
      <c r="E31" s="234"/>
      <c r="F31" s="234">
        <v>4</v>
      </c>
      <c r="G31" s="234">
        <v>4</v>
      </c>
      <c r="H31" s="235" t="e">
        <f>F31*#REF!/1000</f>
        <v>#REF!</v>
      </c>
      <c r="I31" s="234"/>
      <c r="J31" s="259"/>
      <c r="K31" s="253"/>
      <c r="L31" s="226"/>
      <c r="M31" s="226"/>
      <c r="N31" s="226"/>
      <c r="O31" s="335"/>
      <c r="P31" s="393"/>
      <c r="Q31" s="385"/>
      <c r="R31" s="226"/>
      <c r="S31" s="226"/>
      <c r="T31" s="252"/>
    </row>
    <row r="32" spans="1:20" hidden="1">
      <c r="A32" s="272"/>
      <c r="B32" s="272"/>
      <c r="C32" s="325" t="s">
        <v>154</v>
      </c>
      <c r="D32" s="258"/>
      <c r="E32" s="234"/>
      <c r="F32" s="234">
        <v>160</v>
      </c>
      <c r="G32" s="234">
        <v>160</v>
      </c>
      <c r="H32" s="235" t="e">
        <f>F32*#REF!/1000</f>
        <v>#REF!</v>
      </c>
      <c r="I32" s="234"/>
      <c r="J32" s="259"/>
      <c r="K32" s="253"/>
      <c r="L32" s="226"/>
      <c r="M32" s="226"/>
      <c r="N32" s="226"/>
      <c r="O32" s="335"/>
      <c r="P32" s="393"/>
      <c r="Q32" s="385"/>
      <c r="R32" s="226"/>
      <c r="S32" s="226"/>
      <c r="T32" s="252"/>
    </row>
    <row r="33" spans="1:20" hidden="1">
      <c r="A33" s="272"/>
      <c r="B33" s="272"/>
      <c r="C33" s="325" t="s">
        <v>80</v>
      </c>
      <c r="D33" s="261"/>
      <c r="E33" s="236"/>
      <c r="F33" s="234">
        <v>21.6</v>
      </c>
      <c r="G33" s="234">
        <v>16.100000000000001</v>
      </c>
      <c r="H33" s="235"/>
      <c r="I33" s="234"/>
      <c r="J33" s="259"/>
      <c r="K33" s="253"/>
      <c r="L33" s="226"/>
      <c r="M33" s="226"/>
      <c r="N33" s="226"/>
      <c r="O33" s="335"/>
      <c r="P33" s="393"/>
      <c r="Q33" s="385"/>
      <c r="R33" s="226"/>
      <c r="S33" s="226"/>
      <c r="T33" s="252"/>
    </row>
    <row r="34" spans="1:20" hidden="1">
      <c r="A34" s="272"/>
      <c r="B34" s="272"/>
      <c r="C34" s="325" t="s">
        <v>209</v>
      </c>
      <c r="D34" s="258"/>
      <c r="E34" s="234"/>
      <c r="F34" s="234">
        <v>4</v>
      </c>
      <c r="G34" s="234">
        <v>4</v>
      </c>
      <c r="H34" s="235"/>
      <c r="I34" s="234"/>
      <c r="J34" s="259"/>
      <c r="K34" s="253"/>
      <c r="L34" s="226"/>
      <c r="M34" s="226"/>
      <c r="N34" s="226"/>
      <c r="O34" s="335"/>
      <c r="P34" s="393"/>
      <c r="Q34" s="385"/>
      <c r="R34" s="226"/>
      <c r="S34" s="226"/>
      <c r="T34" s="252"/>
    </row>
    <row r="35" spans="1:20">
      <c r="A35" s="273" t="s">
        <v>276</v>
      </c>
      <c r="B35" s="273"/>
      <c r="C35" s="321" t="s">
        <v>277</v>
      </c>
      <c r="D35" s="260" t="s">
        <v>263</v>
      </c>
      <c r="E35" s="234">
        <f>E26</f>
        <v>0</v>
      </c>
      <c r="F35" s="231"/>
      <c r="G35" s="234"/>
      <c r="H35" s="235" t="e">
        <f>F35*#REF!/1000</f>
        <v>#REF!</v>
      </c>
      <c r="I35" s="234"/>
      <c r="J35" s="259" t="s">
        <v>263</v>
      </c>
      <c r="K35" s="246">
        <v>18.5</v>
      </c>
      <c r="L35" s="33">
        <v>24.5</v>
      </c>
      <c r="M35" s="33">
        <v>12.3</v>
      </c>
      <c r="N35" s="33">
        <v>256</v>
      </c>
      <c r="O35" s="123">
        <v>37.56</v>
      </c>
      <c r="P35" s="279">
        <f>K35</f>
        <v>18.5</v>
      </c>
      <c r="Q35" s="279">
        <f t="shared" ref="Q35" si="22">L35</f>
        <v>24.5</v>
      </c>
      <c r="R35" s="279">
        <f t="shared" ref="R35" si="23">M35</f>
        <v>12.3</v>
      </c>
      <c r="S35" s="279">
        <v>256</v>
      </c>
      <c r="T35" s="279">
        <f t="shared" ref="T35" si="24">O35</f>
        <v>37.56</v>
      </c>
    </row>
    <row r="36" spans="1:20">
      <c r="A36" s="272" t="s">
        <v>181</v>
      </c>
      <c r="B36" s="272"/>
      <c r="C36" s="321" t="s">
        <v>99</v>
      </c>
      <c r="D36" s="258">
        <v>150</v>
      </c>
      <c r="E36" s="234">
        <f>E34</f>
        <v>0</v>
      </c>
      <c r="F36" s="231"/>
      <c r="G36" s="234"/>
      <c r="H36" s="235" t="e">
        <f>F36*#REF!/1000</f>
        <v>#REF!</v>
      </c>
      <c r="I36" s="234"/>
      <c r="J36" s="259">
        <v>180</v>
      </c>
      <c r="K36" s="248">
        <v>6.15</v>
      </c>
      <c r="L36" s="99">
        <v>5.55</v>
      </c>
      <c r="M36" s="99">
        <v>24</v>
      </c>
      <c r="N36" s="99">
        <v>167</v>
      </c>
      <c r="O36" s="189">
        <v>20.62</v>
      </c>
      <c r="P36" s="381">
        <f>K36*1.6</f>
        <v>9.8400000000000016</v>
      </c>
      <c r="Q36" s="362">
        <f t="shared" ref="Q36" si="25">L36*1.6</f>
        <v>8.8800000000000008</v>
      </c>
      <c r="R36" s="332">
        <f t="shared" ref="R36" si="26">M36*1.6</f>
        <v>38.400000000000006</v>
      </c>
      <c r="S36" s="332">
        <f t="shared" ref="S36" si="27">N36*1.6</f>
        <v>267.2</v>
      </c>
      <c r="T36" s="256">
        <f t="shared" ref="T36" si="28">O36*1.6</f>
        <v>32.992000000000004</v>
      </c>
    </row>
    <row r="37" spans="1:20" hidden="1">
      <c r="A37" s="272" t="s">
        <v>98</v>
      </c>
      <c r="B37" s="272"/>
      <c r="C37" s="325" t="s">
        <v>8</v>
      </c>
      <c r="D37" s="258"/>
      <c r="E37" s="234"/>
      <c r="F37" s="234">
        <v>199.9</v>
      </c>
      <c r="G37" s="234">
        <v>150</v>
      </c>
      <c r="H37" s="235" t="e">
        <f>F37*#REF!/1000</f>
        <v>#REF!</v>
      </c>
      <c r="I37" s="234"/>
      <c r="J37" s="259"/>
      <c r="K37" s="248"/>
      <c r="L37" s="99"/>
      <c r="M37" s="99"/>
      <c r="N37" s="99"/>
      <c r="O37" s="189"/>
      <c r="P37" s="389"/>
      <c r="Q37" s="132"/>
      <c r="R37" s="99"/>
      <c r="S37" s="99"/>
      <c r="T37" s="249"/>
    </row>
    <row r="38" spans="1:20" hidden="1">
      <c r="A38" s="272"/>
      <c r="B38" s="272"/>
      <c r="C38" s="325" t="s">
        <v>11</v>
      </c>
      <c r="D38" s="258"/>
      <c r="E38" s="234"/>
      <c r="F38" s="234">
        <v>4.5</v>
      </c>
      <c r="G38" s="234">
        <v>4.5</v>
      </c>
      <c r="H38" s="235" t="e">
        <f>F38*#REF!/1000</f>
        <v>#REF!</v>
      </c>
      <c r="I38" s="234">
        <f>D36*E36/1000</f>
        <v>0</v>
      </c>
      <c r="J38" s="259"/>
      <c r="K38" s="248"/>
      <c r="L38" s="99"/>
      <c r="M38" s="99"/>
      <c r="N38" s="99"/>
      <c r="O38" s="189"/>
      <c r="P38" s="389"/>
      <c r="Q38" s="132"/>
      <c r="R38" s="99"/>
      <c r="S38" s="99"/>
      <c r="T38" s="249"/>
    </row>
    <row r="39" spans="1:20">
      <c r="A39" s="272" t="s">
        <v>141</v>
      </c>
      <c r="B39" s="272"/>
      <c r="C39" s="327" t="s">
        <v>14</v>
      </c>
      <c r="D39" s="258">
        <v>200</v>
      </c>
      <c r="E39" s="234">
        <f>E38</f>
        <v>0</v>
      </c>
      <c r="F39" s="231">
        <v>200</v>
      </c>
      <c r="G39" s="234"/>
      <c r="H39" s="234" t="e">
        <f>F39*#REF!/1000</f>
        <v>#REF!</v>
      </c>
      <c r="I39" s="234"/>
      <c r="J39" s="259">
        <v>200</v>
      </c>
      <c r="K39" s="248">
        <v>1.35</v>
      </c>
      <c r="L39" s="99">
        <v>0.3</v>
      </c>
      <c r="M39" s="170">
        <v>29.6</v>
      </c>
      <c r="N39" s="141">
        <v>105.34</v>
      </c>
      <c r="O39" s="337">
        <v>40</v>
      </c>
      <c r="P39" s="355">
        <f>K39</f>
        <v>1.35</v>
      </c>
      <c r="Q39" s="141">
        <f t="shared" ref="Q39" si="29">L39</f>
        <v>0.3</v>
      </c>
      <c r="R39" s="141">
        <f t="shared" ref="R39" si="30">M39</f>
        <v>29.6</v>
      </c>
      <c r="S39" s="99">
        <f t="shared" ref="S39" si="31">N39</f>
        <v>105.34</v>
      </c>
      <c r="T39" s="249">
        <v>40</v>
      </c>
    </row>
    <row r="40" spans="1:20">
      <c r="A40" s="273" t="s">
        <v>135</v>
      </c>
      <c r="B40" s="273"/>
      <c r="C40" s="321" t="s">
        <v>15</v>
      </c>
      <c r="D40" s="260">
        <v>40</v>
      </c>
      <c r="E40" s="234"/>
      <c r="F40" s="231">
        <v>50</v>
      </c>
      <c r="G40" s="234">
        <v>50</v>
      </c>
      <c r="H40" s="235" t="e">
        <f>F40*#REF!/1000</f>
        <v>#REF!</v>
      </c>
      <c r="I40" s="234"/>
      <c r="J40" s="259">
        <v>60</v>
      </c>
      <c r="K40" s="246">
        <v>2.8</v>
      </c>
      <c r="L40" s="33">
        <v>0.51</v>
      </c>
      <c r="M40" s="170">
        <v>6.5</v>
      </c>
      <c r="N40" s="170">
        <v>90</v>
      </c>
      <c r="O40" s="354">
        <v>0</v>
      </c>
      <c r="P40" s="382">
        <f>K40*1.6</f>
        <v>4.4799999999999995</v>
      </c>
      <c r="Q40" s="363">
        <f t="shared" ref="Q40:Q41" si="32">L40*1.6</f>
        <v>0.81600000000000006</v>
      </c>
      <c r="R40" s="360">
        <f t="shared" ref="R40:R41" si="33">M40*1.6</f>
        <v>10.4</v>
      </c>
      <c r="S40" s="332">
        <f t="shared" ref="S40:S41" si="34">N40*1.6</f>
        <v>144</v>
      </c>
      <c r="T40" s="256">
        <f t="shared" ref="T40:T41" si="35">O40*1.6</f>
        <v>0</v>
      </c>
    </row>
    <row r="41" spans="1:20" ht="15" thickBot="1">
      <c r="A41" s="281" t="s">
        <v>135</v>
      </c>
      <c r="B41" s="281"/>
      <c r="C41" s="322" t="s">
        <v>5</v>
      </c>
      <c r="D41" s="293">
        <v>20</v>
      </c>
      <c r="E41" s="241"/>
      <c r="F41" s="240">
        <v>50</v>
      </c>
      <c r="G41" s="241">
        <v>50</v>
      </c>
      <c r="H41" s="294" t="e">
        <f>F41*#REF!/1000</f>
        <v>#REF!</v>
      </c>
      <c r="I41" s="242"/>
      <c r="J41" s="270">
        <v>30</v>
      </c>
      <c r="K41" s="283">
        <v>4.0999999999999996</v>
      </c>
      <c r="L41" s="284">
        <v>0.7</v>
      </c>
      <c r="M41" s="319">
        <v>4.5999999999999996</v>
      </c>
      <c r="N41" s="319">
        <v>97.5</v>
      </c>
      <c r="O41" s="359">
        <v>0</v>
      </c>
      <c r="P41" s="394">
        <f>K41*1.6</f>
        <v>6.56</v>
      </c>
      <c r="Q41" s="386">
        <f t="shared" si="32"/>
        <v>1.1199999999999999</v>
      </c>
      <c r="R41" s="369">
        <f t="shared" si="33"/>
        <v>7.3599999999999994</v>
      </c>
      <c r="S41" s="349">
        <f t="shared" si="34"/>
        <v>156</v>
      </c>
      <c r="T41" s="350">
        <f t="shared" si="35"/>
        <v>0</v>
      </c>
    </row>
    <row r="42" spans="1:20" ht="15" thickBot="1">
      <c r="A42" s="297"/>
      <c r="B42" s="315"/>
      <c r="C42" s="328" t="s">
        <v>107</v>
      </c>
      <c r="D42" s="304"/>
      <c r="E42" s="289"/>
      <c r="F42" s="290"/>
      <c r="G42" s="289"/>
      <c r="H42" s="289"/>
      <c r="I42" s="289"/>
      <c r="J42" s="292"/>
      <c r="K42" s="305">
        <f>SUM(K21:K41)</f>
        <v>36.22</v>
      </c>
      <c r="L42" s="305">
        <f t="shared" ref="L42:T42" si="36">SUM(L21:L41)</f>
        <v>34.099999999999994</v>
      </c>
      <c r="M42" s="357">
        <f t="shared" si="36"/>
        <v>86.12</v>
      </c>
      <c r="N42" s="357">
        <f t="shared" si="36"/>
        <v>944.84</v>
      </c>
      <c r="O42" s="361">
        <f t="shared" si="36"/>
        <v>120.69000000000001</v>
      </c>
      <c r="P42" s="373">
        <f t="shared" si="36"/>
        <v>45.190000000000005</v>
      </c>
      <c r="Q42" s="387">
        <f t="shared" si="36"/>
        <v>38.866</v>
      </c>
      <c r="R42" s="366">
        <f t="shared" si="36"/>
        <v>110.33000000000001</v>
      </c>
      <c r="S42" s="347">
        <f t="shared" si="36"/>
        <v>1229.3899999999999</v>
      </c>
      <c r="T42" s="348">
        <f t="shared" si="36"/>
        <v>140.42950000000002</v>
      </c>
    </row>
    <row r="43" spans="1:20" ht="15" thickBot="1">
      <c r="A43" s="297"/>
      <c r="B43" s="315" t="s">
        <v>296</v>
      </c>
      <c r="C43" s="341"/>
      <c r="D43" s="304"/>
      <c r="E43" s="289"/>
      <c r="F43" s="290"/>
      <c r="G43" s="289"/>
      <c r="H43" s="289"/>
      <c r="I43" s="289"/>
      <c r="J43" s="292"/>
      <c r="K43" s="305"/>
      <c r="L43" s="342"/>
      <c r="M43" s="342"/>
      <c r="N43" s="342"/>
      <c r="O43" s="343"/>
      <c r="P43" s="320"/>
      <c r="Q43" s="342"/>
      <c r="R43" s="342"/>
      <c r="S43" s="342"/>
      <c r="T43" s="344"/>
    </row>
    <row r="44" spans="1:20">
      <c r="A44" s="296" t="s">
        <v>298</v>
      </c>
      <c r="B44" s="296"/>
      <c r="C44" s="278" t="s">
        <v>278</v>
      </c>
      <c r="D44" s="262">
        <v>200</v>
      </c>
      <c r="E44" s="234"/>
      <c r="F44" s="231"/>
      <c r="G44" s="234"/>
      <c r="H44" s="235"/>
      <c r="I44" s="237"/>
      <c r="J44" s="268">
        <v>200</v>
      </c>
      <c r="K44" s="246">
        <v>1</v>
      </c>
      <c r="L44" s="33">
        <v>0</v>
      </c>
      <c r="M44" s="33">
        <v>27.4</v>
      </c>
      <c r="N44" s="33">
        <v>112</v>
      </c>
      <c r="O44" s="123">
        <v>2.8</v>
      </c>
      <c r="P44" s="246">
        <v>1</v>
      </c>
      <c r="Q44" s="33">
        <v>0</v>
      </c>
      <c r="R44" s="33">
        <v>27.4</v>
      </c>
      <c r="S44" s="33">
        <v>112</v>
      </c>
      <c r="T44" s="123">
        <v>2.8</v>
      </c>
    </row>
    <row r="45" spans="1:20" ht="15" thickBot="1">
      <c r="A45" s="273" t="s">
        <v>267</v>
      </c>
      <c r="B45" s="273"/>
      <c r="C45" s="327" t="s">
        <v>357</v>
      </c>
      <c r="D45" s="260">
        <v>40</v>
      </c>
      <c r="E45" s="234"/>
      <c r="F45" s="231">
        <v>20</v>
      </c>
      <c r="G45" s="234"/>
      <c r="H45" s="235"/>
      <c r="I45" s="234"/>
      <c r="J45" s="259">
        <v>40</v>
      </c>
      <c r="K45" s="246">
        <v>1.5</v>
      </c>
      <c r="L45" s="33">
        <v>1.9</v>
      </c>
      <c r="M45" s="170">
        <v>34.799999999999997</v>
      </c>
      <c r="N45" s="170">
        <v>140</v>
      </c>
      <c r="O45" s="354"/>
      <c r="P45" s="380">
        <v>1.5</v>
      </c>
      <c r="Q45" s="364">
        <v>1.9</v>
      </c>
      <c r="R45" s="170">
        <v>34.799999999999997</v>
      </c>
      <c r="S45" s="33">
        <v>140</v>
      </c>
      <c r="T45" s="247"/>
    </row>
    <row r="46" spans="1:20" ht="15" thickBot="1">
      <c r="A46" s="297"/>
      <c r="B46" s="316"/>
      <c r="C46" s="328" t="s">
        <v>107</v>
      </c>
      <c r="D46" s="304"/>
      <c r="E46" s="289"/>
      <c r="F46" s="289"/>
      <c r="G46" s="289"/>
      <c r="H46" s="291" t="e">
        <f>F46*#REF!/1000</f>
        <v>#REF!</v>
      </c>
      <c r="I46" s="289"/>
      <c r="J46" s="292"/>
      <c r="K46" s="305">
        <f>SUM(K44:K45)</f>
        <v>2.5</v>
      </c>
      <c r="L46" s="305">
        <f t="shared" ref="L46:T46" si="37">SUM(L44:L45)</f>
        <v>1.9</v>
      </c>
      <c r="M46" s="357">
        <f t="shared" si="37"/>
        <v>62.199999999999996</v>
      </c>
      <c r="N46" s="357">
        <f t="shared" si="37"/>
        <v>252</v>
      </c>
      <c r="O46" s="361">
        <f t="shared" si="37"/>
        <v>2.8</v>
      </c>
      <c r="P46" s="395">
        <f t="shared" si="37"/>
        <v>2.5</v>
      </c>
      <c r="Q46" s="388">
        <f t="shared" si="37"/>
        <v>1.9</v>
      </c>
      <c r="R46" s="370">
        <f t="shared" si="37"/>
        <v>62.199999999999996</v>
      </c>
      <c r="S46" s="351">
        <f t="shared" si="37"/>
        <v>252</v>
      </c>
      <c r="T46" s="352">
        <f t="shared" si="37"/>
        <v>2.8</v>
      </c>
    </row>
    <row r="47" spans="1:20" ht="15" thickBot="1">
      <c r="A47" s="297"/>
      <c r="B47" s="297"/>
      <c r="C47" s="331" t="s">
        <v>335</v>
      </c>
      <c r="D47" s="298"/>
      <c r="E47" s="299"/>
      <c r="F47" s="299"/>
      <c r="G47" s="299"/>
      <c r="H47" s="311"/>
      <c r="I47" s="299"/>
      <c r="J47" s="300"/>
      <c r="K47" s="302">
        <f>K46+K42+K19</f>
        <v>69.52</v>
      </c>
      <c r="L47" s="302">
        <f t="shared" ref="L47:T47" si="38">L46+L42+L19</f>
        <v>64.349999999999994</v>
      </c>
      <c r="M47" s="356">
        <f t="shared" si="38"/>
        <v>249.35</v>
      </c>
      <c r="N47" s="356">
        <f t="shared" si="38"/>
        <v>1881.5900000000001</v>
      </c>
      <c r="O47" s="368">
        <f t="shared" si="38"/>
        <v>147.61000000000001</v>
      </c>
      <c r="P47" s="358">
        <f t="shared" si="38"/>
        <v>88.740000000000009</v>
      </c>
      <c r="Q47" s="378">
        <f t="shared" si="38"/>
        <v>76.540999999999997</v>
      </c>
      <c r="R47" s="365">
        <f t="shared" si="38"/>
        <v>280.22500000000002</v>
      </c>
      <c r="S47" s="227">
        <f t="shared" si="38"/>
        <v>2264.5149999999999</v>
      </c>
      <c r="T47" s="228">
        <f t="shared" si="38"/>
        <v>167.41950000000003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404" t="s">
        <v>300</v>
      </c>
      <c r="D1" s="404"/>
      <c r="E1" s="404"/>
      <c r="F1" s="404"/>
      <c r="G1" s="404"/>
    </row>
    <row r="2" spans="2:7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396" t="e">
        <f>'Меню 18 ти дневное'!#REF!</f>
        <v>#REF!</v>
      </c>
      <c r="D13" s="396" t="e">
        <f>'Меню 18 ти дневное'!#REF!</f>
        <v>#REF!</v>
      </c>
      <c r="E13" s="396" t="e">
        <f>'Меню 18 ти дневное'!#REF!</f>
        <v>#REF!</v>
      </c>
      <c r="F13" s="396" t="e">
        <f>'Меню 18 ти дневное'!#REF!</f>
        <v>#REF!</v>
      </c>
      <c r="G13" s="396" t="e">
        <f>'Меню 18 ти дневное'!#REF!</f>
        <v>#REF!</v>
      </c>
    </row>
    <row r="14" spans="2:7">
      <c r="B14" s="104" t="s">
        <v>341</v>
      </c>
      <c r="C14" s="396" t="e">
        <f>'Меню 18 ти дневное'!#REF!</f>
        <v>#REF!</v>
      </c>
      <c r="D14" s="396" t="e">
        <f>'Меню 18 ти дневное'!#REF!</f>
        <v>#REF!</v>
      </c>
      <c r="E14" s="396" t="e">
        <f>'Меню 18 ти дневное'!#REF!</f>
        <v>#REF!</v>
      </c>
      <c r="F14" s="396" t="e">
        <f>'Меню 18 ти дневное'!#REF!</f>
        <v>#REF!</v>
      </c>
      <c r="G14" s="396" t="e">
        <f>'Меню 18 ти дневное'!#REF!</f>
        <v>#REF!</v>
      </c>
    </row>
    <row r="15" spans="2:7">
      <c r="B15" s="104" t="s">
        <v>342</v>
      </c>
      <c r="C15" s="396" t="e">
        <f>'Меню 18 ти дневное'!#REF!</f>
        <v>#REF!</v>
      </c>
      <c r="D15" s="396" t="e">
        <f>'Меню 18 ти дневное'!#REF!</f>
        <v>#REF!</v>
      </c>
      <c r="E15" s="396" t="e">
        <f>'Меню 18 ти дневное'!#REF!</f>
        <v>#REF!</v>
      </c>
      <c r="F15" s="396" t="e">
        <f>'Меню 18 ти дневное'!#REF!</f>
        <v>#REF!</v>
      </c>
      <c r="G15" s="396" t="e">
        <f>'Меню 18 ти дневное'!#REF!</f>
        <v>#REF!</v>
      </c>
    </row>
    <row r="16" spans="2:7">
      <c r="B16" s="104" t="s">
        <v>343</v>
      </c>
      <c r="C16" s="396" t="e">
        <f>'Меню 18 ти дневное'!#REF!</f>
        <v>#REF!</v>
      </c>
      <c r="D16" s="396" t="e">
        <f>'Меню 18 ти дневное'!#REF!</f>
        <v>#REF!</v>
      </c>
      <c r="E16" s="396" t="e">
        <f>'Меню 18 ти дневное'!#REF!</f>
        <v>#REF!</v>
      </c>
      <c r="F16" s="396" t="e">
        <f>'Меню 18 ти дневное'!#REF!</f>
        <v>#REF!</v>
      </c>
      <c r="G16" s="396" t="e">
        <f>'Меню 18 ти дневное'!#REF!</f>
        <v>#REF!</v>
      </c>
    </row>
    <row r="17" spans="2:7">
      <c r="B17" s="104" t="s">
        <v>344</v>
      </c>
      <c r="C17" s="396" t="e">
        <f>'Меню 18 ти дневное'!#REF!</f>
        <v>#REF!</v>
      </c>
      <c r="D17" s="396" t="e">
        <f>'Меню 18 ти дневное'!#REF!</f>
        <v>#REF!</v>
      </c>
      <c r="E17" s="396" t="e">
        <f>'Меню 18 ти дневное'!#REF!</f>
        <v>#REF!</v>
      </c>
      <c r="F17" s="396" t="e">
        <f>'Меню 18 ти дневное'!#REF!</f>
        <v>#REF!</v>
      </c>
      <c r="G17" s="396" t="e">
        <f>'Меню 18 ти дневное'!#REF!</f>
        <v>#REF!</v>
      </c>
    </row>
    <row r="18" spans="2:7">
      <c r="B18" s="104" t="s">
        <v>345</v>
      </c>
      <c r="C18" s="396" t="e">
        <f>'Меню 18 ти дневное'!#REF!</f>
        <v>#REF!</v>
      </c>
      <c r="D18" s="396" t="e">
        <f>'Меню 18 ти дневное'!#REF!</f>
        <v>#REF!</v>
      </c>
      <c r="E18" s="396" t="e">
        <f>'Меню 18 ти дневное'!#REF!</f>
        <v>#REF!</v>
      </c>
      <c r="F18" s="396" t="e">
        <f>'Меню 18 ти дневное'!#REF!</f>
        <v>#REF!</v>
      </c>
      <c r="G18" s="396" t="e">
        <f>'Меню 18 ти дневное'!#REF!</f>
        <v>#REF!</v>
      </c>
    </row>
    <row r="19" spans="2:7">
      <c r="B19" s="104" t="s">
        <v>346</v>
      </c>
      <c r="C19" s="396" t="e">
        <f>'Меню 18 ти дневное'!#REF!</f>
        <v>#REF!</v>
      </c>
      <c r="D19" s="396" t="e">
        <f>'Меню 18 ти дневное'!#REF!</f>
        <v>#REF!</v>
      </c>
      <c r="E19" s="396" t="e">
        <f>'Меню 18 ти дневное'!#REF!</f>
        <v>#REF!</v>
      </c>
      <c r="F19" s="396" t="e">
        <f>'Меню 18 ти дневное'!#REF!</f>
        <v>#REF!</v>
      </c>
      <c r="G19" s="396" t="e">
        <f>'Меню 18 ти дневное'!#REF!</f>
        <v>#REF!</v>
      </c>
    </row>
    <row r="20" spans="2:7">
      <c r="B20" s="104" t="s">
        <v>347</v>
      </c>
      <c r="C20" s="396" t="e">
        <f>'Меню 18 ти дневное'!#REF!</f>
        <v>#REF!</v>
      </c>
      <c r="D20" s="396" t="e">
        <f>'Меню 18 ти дневное'!#REF!</f>
        <v>#REF!</v>
      </c>
      <c r="E20" s="396" t="e">
        <f>'Меню 18 ти дневное'!#REF!</f>
        <v>#REF!</v>
      </c>
      <c r="F20" s="396" t="e">
        <f>'Меню 18 ти дневное'!#REF!</f>
        <v>#REF!</v>
      </c>
      <c r="G20" s="396" t="e">
        <f>'Меню 18 ти дневное'!#REF!</f>
        <v>#REF!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6">
      <c r="B23" s="225" t="s">
        <v>351</v>
      </c>
      <c r="C23" s="225">
        <v>0.99</v>
      </c>
      <c r="D23" s="225">
        <v>1</v>
      </c>
      <c r="E23" s="397" t="e">
        <f>E22/(C22+D22)*2</f>
        <v>#REF!</v>
      </c>
      <c r="F23" s="8"/>
      <c r="G23" s="8"/>
    </row>
    <row r="24" spans="2:7">
      <c r="B24" s="398" t="s">
        <v>352</v>
      </c>
      <c r="C24" s="399"/>
      <c r="D24" s="399"/>
      <c r="E24" s="399"/>
      <c r="F24" s="399"/>
      <c r="G24" s="400"/>
    </row>
    <row r="25" spans="2:7">
      <c r="B25" s="401"/>
      <c r="C25" s="402"/>
      <c r="D25" s="402"/>
      <c r="E25" s="402"/>
      <c r="F25" s="402"/>
      <c r="G25" s="403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406" t="s">
        <v>350</v>
      </c>
      <c r="G1" s="407"/>
      <c r="H1" s="407"/>
      <c r="I1" s="407"/>
      <c r="J1" s="408"/>
    </row>
    <row r="2" spans="1:18">
      <c r="F2" s="409"/>
      <c r="G2" s="410"/>
      <c r="H2" s="410"/>
      <c r="I2" s="410"/>
      <c r="J2" s="411"/>
    </row>
    <row r="3" spans="1:18">
      <c r="F3" s="409"/>
      <c r="G3" s="410"/>
      <c r="H3" s="410"/>
      <c r="I3" s="410"/>
      <c r="J3" s="411"/>
    </row>
    <row r="4" spans="1:18">
      <c r="F4" s="409"/>
      <c r="G4" s="410"/>
      <c r="H4" s="410"/>
      <c r="I4" s="410"/>
      <c r="J4" s="411"/>
    </row>
    <row r="5" spans="1:18">
      <c r="F5" s="409"/>
      <c r="G5" s="410"/>
      <c r="H5" s="410"/>
      <c r="I5" s="410"/>
      <c r="J5" s="411"/>
    </row>
    <row r="6" spans="1:18">
      <c r="F6" s="409"/>
      <c r="G6" s="410"/>
      <c r="H6" s="410"/>
      <c r="I6" s="410"/>
      <c r="J6" s="411"/>
    </row>
    <row r="7" spans="1:18">
      <c r="F7" s="409"/>
      <c r="G7" s="410"/>
      <c r="H7" s="410"/>
      <c r="I7" s="410"/>
      <c r="J7" s="411"/>
    </row>
    <row r="8" spans="1:18">
      <c r="F8" s="409"/>
      <c r="G8" s="410"/>
      <c r="H8" s="410"/>
      <c r="I8" s="410"/>
      <c r="J8" s="411"/>
      <c r="M8" s="405"/>
      <c r="N8" s="405"/>
      <c r="O8" s="405"/>
      <c r="P8" s="405"/>
      <c r="Q8" s="405"/>
      <c r="R8" s="405"/>
    </row>
    <row r="9" spans="1:18">
      <c r="F9" s="412"/>
      <c r="G9" s="413"/>
      <c r="H9" s="413"/>
      <c r="I9" s="413"/>
      <c r="J9" s="414"/>
      <c r="M9" s="405"/>
      <c r="N9" s="405"/>
      <c r="O9" s="405"/>
      <c r="P9" s="405"/>
      <c r="Q9" s="405"/>
      <c r="R9" s="405"/>
    </row>
    <row r="10" spans="1:18">
      <c r="M10" s="405"/>
      <c r="N10" s="405"/>
      <c r="O10" s="405"/>
      <c r="P10" s="405"/>
      <c r="Q10" s="405"/>
      <c r="R10" s="405"/>
    </row>
    <row r="11" spans="1:18">
      <c r="M11" s="405"/>
      <c r="N11" s="405"/>
      <c r="O11" s="405"/>
      <c r="P11" s="405"/>
      <c r="Q11" s="405"/>
      <c r="R11" s="405"/>
    </row>
    <row r="12" spans="1:18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>
      <c r="A13" s="415" t="s">
        <v>348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</row>
    <row r="14" spans="1:18" ht="15.6">
      <c r="A14" s="416" t="s">
        <v>349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18" ht="127.5" customHeight="1">
      <c r="A15" s="417" t="s">
        <v>353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</row>
    <row r="16" spans="1:18" ht="18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3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18"/>
      <c r="M160" s="418"/>
      <c r="N160" s="418"/>
      <c r="O160" s="418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18"/>
      <c r="M754" s="418"/>
      <c r="N754" s="418"/>
      <c r="O754" s="418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419"/>
      <c r="B1043" s="420"/>
      <c r="C1043" s="420"/>
      <c r="D1043" s="421"/>
      <c r="E1043" s="420"/>
      <c r="F1043" s="422"/>
      <c r="G1043" s="420"/>
      <c r="H1043" s="423"/>
      <c r="I1043" s="424"/>
      <c r="J1043" s="424"/>
      <c r="K1043" s="420"/>
      <c r="L1043" s="420"/>
      <c r="M1043" s="420"/>
      <c r="N1043" s="425"/>
    </row>
    <row r="1044" spans="1:15">
      <c r="A1044" s="426"/>
      <c r="B1044" s="427"/>
      <c r="C1044" s="427"/>
      <c r="D1044" s="428"/>
      <c r="E1044" s="427"/>
      <c r="F1044" s="429"/>
      <c r="G1044" s="427"/>
      <c r="H1044" s="430"/>
      <c r="I1044" s="431"/>
      <c r="J1044" s="431"/>
      <c r="K1044" s="427"/>
      <c r="L1044" s="427"/>
      <c r="M1044" s="427"/>
      <c r="N1044" s="432"/>
    </row>
    <row r="1045" spans="1:15">
      <c r="A1045" s="433"/>
      <c r="B1045" s="434"/>
      <c r="C1045" s="434"/>
      <c r="D1045" s="435"/>
      <c r="E1045" s="434"/>
      <c r="F1045" s="436"/>
      <c r="G1045" s="434"/>
      <c r="H1045" s="437"/>
      <c r="I1045" s="438"/>
      <c r="J1045" s="438"/>
      <c r="K1045" s="434"/>
      <c r="L1045" s="434"/>
      <c r="M1045" s="434"/>
      <c r="N1045" s="439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2024-06-18T07:44:13Z</dcterms:modified>
</cp:coreProperties>
</file>