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08" windowWidth="14808" windowHeight="6516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24519"/>
</workbook>
</file>

<file path=xl/calcChain.xml><?xml version="1.0" encoding="utf-8"?>
<calcChain xmlns="http://schemas.openxmlformats.org/spreadsheetml/2006/main">
  <c r="T22" i="1"/>
  <c r="S22"/>
  <c r="R22"/>
  <c r="Q22"/>
  <c r="P22"/>
  <c r="O22"/>
  <c r="N22"/>
  <c r="M22"/>
  <c r="L22"/>
  <c r="K22"/>
  <c r="H22"/>
  <c r="O18"/>
  <c r="N18"/>
  <c r="M18"/>
  <c r="L18"/>
  <c r="K18"/>
  <c r="T17"/>
  <c r="S17"/>
  <c r="R17"/>
  <c r="Q17"/>
  <c r="P17"/>
  <c r="T16"/>
  <c r="S16"/>
  <c r="R16"/>
  <c r="Q16"/>
  <c r="P16"/>
  <c r="T15"/>
  <c r="S15"/>
  <c r="R15"/>
  <c r="Q15"/>
  <c r="P15"/>
  <c r="H15"/>
  <c r="T14"/>
  <c r="S14"/>
  <c r="R14"/>
  <c r="Q14"/>
  <c r="H14"/>
  <c r="T13"/>
  <c r="R13"/>
  <c r="Q13"/>
  <c r="P13"/>
  <c r="H13"/>
  <c r="T12"/>
  <c r="S12"/>
  <c r="R12"/>
  <c r="Q12"/>
  <c r="P12"/>
  <c r="H12"/>
  <c r="E12"/>
  <c r="E13" s="1"/>
  <c r="E14" s="1"/>
  <c r="E15" s="1"/>
  <c r="T11"/>
  <c r="S11"/>
  <c r="R11"/>
  <c r="Q11"/>
  <c r="P11"/>
  <c r="O9"/>
  <c r="N9"/>
  <c r="M9"/>
  <c r="L9"/>
  <c r="K9"/>
  <c r="T7"/>
  <c r="S7"/>
  <c r="R7"/>
  <c r="Q7"/>
  <c r="P7"/>
  <c r="H7"/>
  <c r="T6"/>
  <c r="S6"/>
  <c r="R6"/>
  <c r="Q6"/>
  <c r="P6"/>
  <c r="S5"/>
  <c r="R5"/>
  <c r="Q5"/>
  <c r="P5"/>
  <c r="T4"/>
  <c r="S4"/>
  <c r="R4"/>
  <c r="E4"/>
  <c r="R9" l="1"/>
  <c r="P9"/>
  <c r="T18"/>
  <c r="M23"/>
  <c r="R18"/>
  <c r="S9"/>
  <c r="Q9"/>
  <c r="P18"/>
  <c r="P23" s="1"/>
  <c r="S18"/>
  <c r="K23"/>
  <c r="N23"/>
  <c r="T9"/>
  <c r="Q18"/>
  <c r="L23"/>
  <c r="O23"/>
  <c r="S23" l="1"/>
  <c r="T23"/>
  <c r="R23"/>
  <c r="Q23"/>
  <c r="H10"/>
  <c r="H1"/>
  <c r="H17"/>
  <c r="H16"/>
  <c r="H9"/>
  <c r="H3"/>
  <c r="H11"/>
  <c r="H2"/>
  <c r="D7" i="3" l="1"/>
  <c r="C9"/>
  <c r="E9"/>
  <c r="G9"/>
  <c r="D9"/>
  <c r="F9"/>
  <c r="C7"/>
  <c r="E7"/>
  <c r="G7"/>
  <c r="F7"/>
  <c r="C3" l="1"/>
  <c r="G19"/>
  <c r="D17"/>
  <c r="E19"/>
  <c r="F17"/>
  <c r="C17"/>
  <c r="E17"/>
  <c r="F19"/>
  <c r="G17"/>
  <c r="D19"/>
  <c r="C19"/>
  <c r="G15"/>
  <c r="F15"/>
  <c r="E15"/>
  <c r="D15"/>
  <c r="C15"/>
  <c r="E3" l="1"/>
  <c r="D3"/>
  <c r="F3"/>
  <c r="G3"/>
  <c r="E1040" i="5" l="1"/>
  <c r="H1040" s="1"/>
  <c r="O1039"/>
  <c r="N1039"/>
  <c r="M1039"/>
  <c r="L1039"/>
  <c r="K1039"/>
  <c r="H1039"/>
  <c r="H1029"/>
  <c r="E1029"/>
  <c r="H1028"/>
  <c r="H1027"/>
  <c r="H1026"/>
  <c r="E1026"/>
  <c r="I1028" s="1"/>
  <c r="H1025"/>
  <c r="H1024"/>
  <c r="H1023"/>
  <c r="H1022"/>
  <c r="H1021"/>
  <c r="H1020"/>
  <c r="H1019"/>
  <c r="H1018"/>
  <c r="H1016"/>
  <c r="H1015"/>
  <c r="H1014"/>
  <c r="H1013"/>
  <c r="H1012"/>
  <c r="H1011"/>
  <c r="H1010"/>
  <c r="E1010"/>
  <c r="E1018" s="1"/>
  <c r="I1019" s="1"/>
  <c r="H1009"/>
  <c r="H1008"/>
  <c r="H1007"/>
  <c r="H1006"/>
  <c r="H1005"/>
  <c r="O1002"/>
  <c r="N1002"/>
  <c r="M1002"/>
  <c r="L1002"/>
  <c r="K1002"/>
  <c r="H1002"/>
  <c r="H999"/>
  <c r="H998"/>
  <c r="H996"/>
  <c r="H995"/>
  <c r="H994"/>
  <c r="H993"/>
  <c r="H992"/>
  <c r="E991"/>
  <c r="E992" s="1"/>
  <c r="I994" s="1"/>
  <c r="O986"/>
  <c r="N986"/>
  <c r="M986"/>
  <c r="L986"/>
  <c r="K986"/>
  <c r="H979"/>
  <c r="H978"/>
  <c r="H977"/>
  <c r="H976"/>
  <c r="E976"/>
  <c r="I978" s="1"/>
  <c r="H975"/>
  <c r="H974"/>
  <c r="H973"/>
  <c r="H972"/>
  <c r="H971"/>
  <c r="H970"/>
  <c r="H969"/>
  <c r="H968"/>
  <c r="H967"/>
  <c r="H966"/>
  <c r="H965"/>
  <c r="H964"/>
  <c r="H963"/>
  <c r="H961"/>
  <c r="H960"/>
  <c r="H959"/>
  <c r="H958"/>
  <c r="H957"/>
  <c r="H956"/>
  <c r="H955"/>
  <c r="H954"/>
  <c r="E954"/>
  <c r="E965" s="1"/>
  <c r="E972" s="1"/>
  <c r="I973" s="1"/>
  <c r="H953"/>
  <c r="H952"/>
  <c r="I951"/>
  <c r="H951"/>
  <c r="O948"/>
  <c r="O987" s="1"/>
  <c r="N948"/>
  <c r="M948"/>
  <c r="L948"/>
  <c r="K948"/>
  <c r="K987" s="1"/>
  <c r="H948"/>
  <c r="H944"/>
  <c r="H943"/>
  <c r="E925"/>
  <c r="I927" s="1"/>
  <c r="E920"/>
  <c r="H920" s="1"/>
  <c r="O919"/>
  <c r="N919"/>
  <c r="M919"/>
  <c r="L919"/>
  <c r="K919"/>
  <c r="H913"/>
  <c r="E913"/>
  <c r="H912"/>
  <c r="H911"/>
  <c r="H910"/>
  <c r="E910"/>
  <c r="I912" s="1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E893"/>
  <c r="O890"/>
  <c r="N890"/>
  <c r="M890"/>
  <c r="L890"/>
  <c r="K890"/>
  <c r="H887"/>
  <c r="H886"/>
  <c r="H885"/>
  <c r="H884"/>
  <c r="E883"/>
  <c r="E887" s="1"/>
  <c r="E877"/>
  <c r="I881" s="1"/>
  <c r="O872"/>
  <c r="N872"/>
  <c r="M872"/>
  <c r="L872"/>
  <c r="K872"/>
  <c r="H872"/>
  <c r="H864"/>
  <c r="E864"/>
  <c r="H863"/>
  <c r="H862"/>
  <c r="H861"/>
  <c r="E861"/>
  <c r="I863" s="1"/>
  <c r="H860"/>
  <c r="E860"/>
  <c r="H857"/>
  <c r="H856"/>
  <c r="H853"/>
  <c r="H852"/>
  <c r="H851"/>
  <c r="H850"/>
  <c r="E850"/>
  <c r="H849"/>
  <c r="H848"/>
  <c r="I847"/>
  <c r="H847"/>
  <c r="O844"/>
  <c r="N844"/>
  <c r="M844"/>
  <c r="L844"/>
  <c r="K844"/>
  <c r="H841"/>
  <c r="H840"/>
  <c r="H838"/>
  <c r="H837"/>
  <c r="H836"/>
  <c r="H835"/>
  <c r="H834"/>
  <c r="E828"/>
  <c r="E834" s="1"/>
  <c r="I836" s="1"/>
  <c r="E819"/>
  <c r="H819" s="1"/>
  <c r="O818"/>
  <c r="N818"/>
  <c r="M818"/>
  <c r="L818"/>
  <c r="K818"/>
  <c r="H815"/>
  <c r="H814"/>
  <c r="H813"/>
  <c r="H812"/>
  <c r="E812"/>
  <c r="I814" s="1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E787"/>
  <c r="I790" s="1"/>
  <c r="O784"/>
  <c r="O824" s="1"/>
  <c r="N784"/>
  <c r="M784"/>
  <c r="M824" s="1"/>
  <c r="L784"/>
  <c r="L824" s="1"/>
  <c r="K784"/>
  <c r="K824" s="1"/>
  <c r="H784"/>
  <c r="H780"/>
  <c r="H779"/>
  <c r="H778"/>
  <c r="H777"/>
  <c r="H776"/>
  <c r="E776"/>
  <c r="I778" s="1"/>
  <c r="H766"/>
  <c r="E766"/>
  <c r="O765"/>
  <c r="N765"/>
  <c r="M765"/>
  <c r="L765"/>
  <c r="K765"/>
  <c r="H762"/>
  <c r="H761"/>
  <c r="H760"/>
  <c r="H759"/>
  <c r="E759"/>
  <c r="I761" s="1"/>
  <c r="H755"/>
  <c r="H754"/>
  <c r="E753"/>
  <c r="H752"/>
  <c r="H751"/>
  <c r="H749"/>
  <c r="H748"/>
  <c r="H747"/>
  <c r="H746"/>
  <c r="H745"/>
  <c r="H744"/>
  <c r="H743"/>
  <c r="H742"/>
  <c r="H741"/>
  <c r="H740"/>
  <c r="E740"/>
  <c r="E742" s="1"/>
  <c r="I746" s="1"/>
  <c r="O738"/>
  <c r="N738"/>
  <c r="M738"/>
  <c r="L738"/>
  <c r="K738"/>
  <c r="H738"/>
  <c r="H735"/>
  <c r="H734"/>
  <c r="H732"/>
  <c r="H731"/>
  <c r="E714"/>
  <c r="I716" s="1"/>
  <c r="O708"/>
  <c r="N708"/>
  <c r="M708"/>
  <c r="L708"/>
  <c r="K708"/>
  <c r="H708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E681"/>
  <c r="E691" s="1"/>
  <c r="E699" s="1"/>
  <c r="E702" s="1"/>
  <c r="O676"/>
  <c r="N676"/>
  <c r="M676"/>
  <c r="L676"/>
  <c r="K676"/>
  <c r="E670"/>
  <c r="O650"/>
  <c r="N650"/>
  <c r="M650"/>
  <c r="L650"/>
  <c r="K650"/>
  <c r="I644"/>
  <c r="I641"/>
  <c r="I623"/>
  <c r="O616"/>
  <c r="O651" s="1"/>
  <c r="N616"/>
  <c r="M616"/>
  <c r="L616"/>
  <c r="L651" s="1"/>
  <c r="K616"/>
  <c r="K651" s="1"/>
  <c r="I607"/>
  <c r="E599"/>
  <c r="I603" s="1"/>
  <c r="O595"/>
  <c r="N595"/>
  <c r="M595"/>
  <c r="L595"/>
  <c r="K595"/>
  <c r="O594"/>
  <c r="N594"/>
  <c r="M594"/>
  <c r="L594"/>
  <c r="K594"/>
  <c r="H594"/>
  <c r="H587"/>
  <c r="H586"/>
  <c r="H585"/>
  <c r="H584"/>
  <c r="E584"/>
  <c r="I586" s="1"/>
  <c r="H583"/>
  <c r="H582"/>
  <c r="H581"/>
  <c r="H576"/>
  <c r="H575"/>
  <c r="H574"/>
  <c r="H573"/>
  <c r="H572"/>
  <c r="H571"/>
  <c r="E571"/>
  <c r="E581" s="1"/>
  <c r="H564"/>
  <c r="H563"/>
  <c r="H562"/>
  <c r="H561"/>
  <c r="H560"/>
  <c r="H559"/>
  <c r="H558"/>
  <c r="H557"/>
  <c r="E557"/>
  <c r="I562" s="1"/>
  <c r="H556"/>
  <c r="H555"/>
  <c r="O552"/>
  <c r="N552"/>
  <c r="M552"/>
  <c r="L552"/>
  <c r="K552"/>
  <c r="H550"/>
  <c r="H549"/>
  <c r="H548"/>
  <c r="E547"/>
  <c r="H546"/>
  <c r="H545"/>
  <c r="I544"/>
  <c r="H544"/>
  <c r="H543"/>
  <c r="H541"/>
  <c r="H540"/>
  <c r="H539"/>
  <c r="H538"/>
  <c r="H537"/>
  <c r="E536"/>
  <c r="I538" s="1"/>
  <c r="E531"/>
  <c r="H531" s="1"/>
  <c r="O530"/>
  <c r="N530"/>
  <c r="M530"/>
  <c r="L530"/>
  <c r="K530"/>
  <c r="H520"/>
  <c r="E520"/>
  <c r="H511"/>
  <c r="H509"/>
  <c r="H508"/>
  <c r="H507"/>
  <c r="H506"/>
  <c r="H505"/>
  <c r="H504"/>
  <c r="E504"/>
  <c r="H503"/>
  <c r="H502"/>
  <c r="H501"/>
  <c r="H500"/>
  <c r="H499"/>
  <c r="H498"/>
  <c r="H497"/>
  <c r="H496"/>
  <c r="E496"/>
  <c r="I499" s="1"/>
  <c r="H495"/>
  <c r="H494"/>
  <c r="H492"/>
  <c r="E492"/>
  <c r="O491"/>
  <c r="N491"/>
  <c r="N532" s="1"/>
  <c r="M491"/>
  <c r="L491"/>
  <c r="L532" s="1"/>
  <c r="K491"/>
  <c r="H491"/>
  <c r="H488"/>
  <c r="H487"/>
  <c r="H484"/>
  <c r="H483"/>
  <c r="I482"/>
  <c r="H482"/>
  <c r="H481"/>
  <c r="E473"/>
  <c r="I478" s="1"/>
  <c r="E468"/>
  <c r="H468" s="1"/>
  <c r="O467"/>
  <c r="N467"/>
  <c r="M467"/>
  <c r="L467"/>
  <c r="K467"/>
  <c r="H467"/>
  <c r="H457"/>
  <c r="E457"/>
  <c r="H456"/>
  <c r="H455"/>
  <c r="H454"/>
  <c r="E454"/>
  <c r="I456" s="1"/>
  <c r="H453"/>
  <c r="H452"/>
  <c r="H451"/>
  <c r="H450"/>
  <c r="H449"/>
  <c r="H448"/>
  <c r="H447"/>
  <c r="H446"/>
  <c r="H444"/>
  <c r="H443"/>
  <c r="H442"/>
  <c r="H441"/>
  <c r="H440"/>
  <c r="H439"/>
  <c r="H438"/>
  <c r="E438"/>
  <c r="E446" s="1"/>
  <c r="I447" s="1"/>
  <c r="H437"/>
  <c r="H436"/>
  <c r="H435"/>
  <c r="H434"/>
  <c r="H433"/>
  <c r="O430"/>
  <c r="N430"/>
  <c r="M430"/>
  <c r="L430"/>
  <c r="K430"/>
  <c r="H430"/>
  <c r="H427"/>
  <c r="H426"/>
  <c r="H424"/>
  <c r="H423"/>
  <c r="H422"/>
  <c r="H421"/>
  <c r="H420"/>
  <c r="E416"/>
  <c r="E420" s="1"/>
  <c r="I422" s="1"/>
  <c r="O411"/>
  <c r="N411"/>
  <c r="M411"/>
  <c r="L411"/>
  <c r="K411"/>
  <c r="H404"/>
  <c r="H403"/>
  <c r="H402"/>
  <c r="H401"/>
  <c r="E401"/>
  <c r="I403" s="1"/>
  <c r="H400"/>
  <c r="H399"/>
  <c r="H398"/>
  <c r="H397"/>
  <c r="H396"/>
  <c r="H395"/>
  <c r="H394"/>
  <c r="H393"/>
  <c r="H392"/>
  <c r="H391"/>
  <c r="H390"/>
  <c r="H389"/>
  <c r="H388"/>
  <c r="H387"/>
  <c r="H385"/>
  <c r="H384"/>
  <c r="H383"/>
  <c r="H382"/>
  <c r="H381"/>
  <c r="H380"/>
  <c r="H379"/>
  <c r="H378"/>
  <c r="E378"/>
  <c r="E389" s="1"/>
  <c r="I392" s="1"/>
  <c r="H377"/>
  <c r="H376"/>
  <c r="I375"/>
  <c r="H375"/>
  <c r="O372"/>
  <c r="N372"/>
  <c r="M372"/>
  <c r="L372"/>
  <c r="K372"/>
  <c r="H372"/>
  <c r="H368"/>
  <c r="H367"/>
  <c r="E349"/>
  <c r="I351" s="1"/>
  <c r="E344"/>
  <c r="H344" s="1"/>
  <c r="O343"/>
  <c r="N343"/>
  <c r="M343"/>
  <c r="L343"/>
  <c r="K343"/>
  <c r="H337"/>
  <c r="E337"/>
  <c r="H336"/>
  <c r="H335"/>
  <c r="H334"/>
  <c r="E334"/>
  <c r="I336" s="1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E317"/>
  <c r="E325" s="1"/>
  <c r="H316"/>
  <c r="H315"/>
  <c r="O312"/>
  <c r="N312"/>
  <c r="M312"/>
  <c r="L312"/>
  <c r="K312"/>
  <c r="H309"/>
  <c r="H308"/>
  <c r="H307"/>
  <c r="H306"/>
  <c r="H305"/>
  <c r="H304"/>
  <c r="H303"/>
  <c r="E302"/>
  <c r="E306" s="1"/>
  <c r="E296"/>
  <c r="I300" s="1"/>
  <c r="O291"/>
  <c r="N291"/>
  <c r="M291"/>
  <c r="L291"/>
  <c r="K291"/>
  <c r="H291"/>
  <c r="H284"/>
  <c r="E284"/>
  <c r="H283"/>
  <c r="H282"/>
  <c r="H281"/>
  <c r="E281"/>
  <c r="I283" s="1"/>
  <c r="H280"/>
  <c r="E280"/>
  <c r="H277"/>
  <c r="H276"/>
  <c r="H273"/>
  <c r="H272"/>
  <c r="H271"/>
  <c r="H270"/>
  <c r="E270"/>
  <c r="H269"/>
  <c r="H268"/>
  <c r="I267"/>
  <c r="H267"/>
  <c r="O264"/>
  <c r="N264"/>
  <c r="M264"/>
  <c r="L264"/>
  <c r="K264"/>
  <c r="H261"/>
  <c r="H260"/>
  <c r="H258"/>
  <c r="H257"/>
  <c r="H256"/>
  <c r="H255"/>
  <c r="H254"/>
  <c r="E248"/>
  <c r="E239"/>
  <c r="H239" s="1"/>
  <c r="O238"/>
  <c r="N238"/>
  <c r="M238"/>
  <c r="L238"/>
  <c r="K238"/>
  <c r="H235"/>
  <c r="H234"/>
  <c r="H233"/>
  <c r="H232"/>
  <c r="E232"/>
  <c r="I234" s="1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E207"/>
  <c r="E215" s="1"/>
  <c r="I220" s="1"/>
  <c r="H206"/>
  <c r="H205"/>
  <c r="H204"/>
  <c r="H203"/>
  <c r="H202"/>
  <c r="O199"/>
  <c r="N199"/>
  <c r="M199"/>
  <c r="L199"/>
  <c r="K199"/>
  <c r="H199"/>
  <c r="H196"/>
  <c r="H195"/>
  <c r="H193"/>
  <c r="H192"/>
  <c r="H191"/>
  <c r="H190"/>
  <c r="H189"/>
  <c r="E189"/>
  <c r="I191" s="1"/>
  <c r="I187"/>
  <c r="H174"/>
  <c r="E174"/>
  <c r="O173"/>
  <c r="N173"/>
  <c r="M173"/>
  <c r="L173"/>
  <c r="K173"/>
  <c r="H170"/>
  <c r="H169"/>
  <c r="H168"/>
  <c r="H167"/>
  <c r="E167"/>
  <c r="I169" s="1"/>
  <c r="H166"/>
  <c r="H165"/>
  <c r="H161"/>
  <c r="H160"/>
  <c r="E159"/>
  <c r="H158"/>
  <c r="H157"/>
  <c r="H155"/>
  <c r="H154"/>
  <c r="H153"/>
  <c r="H152"/>
  <c r="H151"/>
  <c r="H150"/>
  <c r="H149"/>
  <c r="H148"/>
  <c r="H147"/>
  <c r="H146"/>
  <c r="E146"/>
  <c r="E148" s="1"/>
  <c r="I152" s="1"/>
  <c r="O144"/>
  <c r="N144"/>
  <c r="M144"/>
  <c r="L144"/>
  <c r="K144"/>
  <c r="H144"/>
  <c r="H141"/>
  <c r="H140"/>
  <c r="H138"/>
  <c r="H137"/>
  <c r="E120"/>
  <c r="I122" s="1"/>
  <c r="O114"/>
  <c r="N114"/>
  <c r="M114"/>
  <c r="L114"/>
  <c r="K114"/>
  <c r="H114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E87"/>
  <c r="E97" s="1"/>
  <c r="E105" s="1"/>
  <c r="E108" s="1"/>
  <c r="O82"/>
  <c r="N82"/>
  <c r="M82"/>
  <c r="L82"/>
  <c r="K82"/>
  <c r="E76"/>
  <c r="O56"/>
  <c r="N56"/>
  <c r="M56"/>
  <c r="L56"/>
  <c r="K56"/>
  <c r="I50"/>
  <c r="I47"/>
  <c r="I29"/>
  <c r="O22"/>
  <c r="N22"/>
  <c r="M22"/>
  <c r="L22"/>
  <c r="K22"/>
  <c r="I13"/>
  <c r="E5"/>
  <c r="H314" s="1"/>
  <c r="N651" l="1"/>
  <c r="L244"/>
  <c r="K710"/>
  <c r="O710"/>
  <c r="L57"/>
  <c r="K179"/>
  <c r="O179"/>
  <c r="I147"/>
  <c r="N292"/>
  <c r="L710"/>
  <c r="N771"/>
  <c r="E781"/>
  <c r="M469"/>
  <c r="K873"/>
  <c r="O873"/>
  <c r="I382"/>
  <c r="M57"/>
  <c r="E194"/>
  <c r="K244"/>
  <c r="O244"/>
  <c r="K292"/>
  <c r="O292"/>
  <c r="K469"/>
  <c r="O469"/>
  <c r="L873"/>
  <c r="O921"/>
  <c r="L987"/>
  <c r="H77"/>
  <c r="O345"/>
  <c r="N824"/>
  <c r="H13"/>
  <c r="H48"/>
  <c r="N57"/>
  <c r="H37"/>
  <c r="H63"/>
  <c r="H85"/>
  <c r="H109"/>
  <c r="H121"/>
  <c r="M292"/>
  <c r="M345"/>
  <c r="L412"/>
  <c r="M771"/>
  <c r="L921"/>
  <c r="M1041"/>
  <c r="H45"/>
  <c r="H51"/>
  <c r="H9"/>
  <c r="H26"/>
  <c r="N116"/>
  <c r="K345"/>
  <c r="I832"/>
  <c r="K116"/>
  <c r="O116"/>
  <c r="M412"/>
  <c r="N469"/>
  <c r="L771"/>
  <c r="K921"/>
  <c r="M116"/>
  <c r="M244"/>
  <c r="E795"/>
  <c r="I800" s="1"/>
  <c r="K57"/>
  <c r="O57"/>
  <c r="H41"/>
  <c r="H82"/>
  <c r="N179"/>
  <c r="M179"/>
  <c r="H405"/>
  <c r="L469"/>
  <c r="K532"/>
  <c r="O532"/>
  <c r="I741"/>
  <c r="K771"/>
  <c r="O771"/>
  <c r="I958"/>
  <c r="M987"/>
  <c r="N1041"/>
  <c r="I1013"/>
  <c r="L116"/>
  <c r="H237"/>
  <c r="H259"/>
  <c r="L292"/>
  <c r="H266"/>
  <c r="H285"/>
  <c r="L345"/>
  <c r="I320"/>
  <c r="K412"/>
  <c r="O412"/>
  <c r="I441"/>
  <c r="M532"/>
  <c r="N710"/>
  <c r="M710"/>
  <c r="M873"/>
  <c r="N921"/>
  <c r="L1041"/>
  <c r="N244"/>
  <c r="I252"/>
  <c r="E254"/>
  <c r="I256" s="1"/>
  <c r="H945"/>
  <c r="H940"/>
  <c r="H929"/>
  <c r="H926"/>
  <c r="H880"/>
  <c r="H866"/>
  <c r="H832"/>
  <c r="H763"/>
  <c r="H736"/>
  <c r="H720"/>
  <c r="H703"/>
  <c r="H679"/>
  <c r="H676"/>
  <c r="H671"/>
  <c r="H668"/>
  <c r="H657"/>
  <c r="H645"/>
  <c r="H642"/>
  <c r="H639"/>
  <c r="H635"/>
  <c r="H631"/>
  <c r="H627"/>
  <c r="H620"/>
  <c r="H610"/>
  <c r="H607"/>
  <c r="H603"/>
  <c r="H589"/>
  <c r="H547"/>
  <c r="H524"/>
  <c r="H489"/>
  <c r="H478"/>
  <c r="H419"/>
  <c r="H365"/>
  <c r="H354"/>
  <c r="H351"/>
  <c r="H338"/>
  <c r="H310"/>
  <c r="H297"/>
  <c r="H1034"/>
  <c r="H1000"/>
  <c r="H950"/>
  <c r="H932"/>
  <c r="H928"/>
  <c r="H888"/>
  <c r="H882"/>
  <c r="H879"/>
  <c r="H846"/>
  <c r="H831"/>
  <c r="H817"/>
  <c r="H782"/>
  <c r="H730"/>
  <c r="H719"/>
  <c r="H716"/>
  <c r="H678"/>
  <c r="H674"/>
  <c r="H670"/>
  <c r="H667"/>
  <c r="H656"/>
  <c r="H650"/>
  <c r="H638"/>
  <c r="H634"/>
  <c r="H630"/>
  <c r="H626"/>
  <c r="H623"/>
  <c r="H619"/>
  <c r="H616"/>
  <c r="H609"/>
  <c r="H606"/>
  <c r="H602"/>
  <c r="H588"/>
  <c r="H480"/>
  <c r="H477"/>
  <c r="H418"/>
  <c r="H369"/>
  <c r="H364"/>
  <c r="H353"/>
  <c r="H350"/>
  <c r="H302"/>
  <c r="H300"/>
  <c r="H286"/>
  <c r="H262"/>
  <c r="H249"/>
  <c r="H201"/>
  <c r="H184"/>
  <c r="H142"/>
  <c r="H126"/>
  <c r="H980"/>
  <c r="H931"/>
  <c r="H914"/>
  <c r="H881"/>
  <c r="H839"/>
  <c r="H830"/>
  <c r="H816"/>
  <c r="H764"/>
  <c r="H721"/>
  <c r="H680"/>
  <c r="H672"/>
  <c r="H658"/>
  <c r="H651"/>
  <c r="H641"/>
  <c r="H633"/>
  <c r="H625"/>
  <c r="H621"/>
  <c r="H612"/>
  <c r="H604"/>
  <c r="H554"/>
  <c r="H493"/>
  <c r="H475"/>
  <c r="H462"/>
  <c r="H432"/>
  <c r="H355"/>
  <c r="H298"/>
  <c r="H252"/>
  <c r="H236"/>
  <c r="H187"/>
  <c r="H136"/>
  <c r="H124"/>
  <c r="H84"/>
  <c r="H80"/>
  <c r="H76"/>
  <c r="H73"/>
  <c r="H62"/>
  <c r="H56"/>
  <c r="H44"/>
  <c r="H40"/>
  <c r="H36"/>
  <c r="H32"/>
  <c r="H29"/>
  <c r="H25"/>
  <c r="H22"/>
  <c r="H15"/>
  <c r="H12"/>
  <c r="H8"/>
  <c r="H122"/>
  <c r="H86"/>
  <c r="H75"/>
  <c r="H34"/>
  <c r="H27"/>
  <c r="H23"/>
  <c r="H17"/>
  <c r="H6"/>
  <c r="H981"/>
  <c r="H941"/>
  <c r="H915"/>
  <c r="H867"/>
  <c r="H715"/>
  <c r="H673"/>
  <c r="H666"/>
  <c r="H600"/>
  <c r="H476"/>
  <c r="H428"/>
  <c r="H1033"/>
  <c r="H930"/>
  <c r="H883"/>
  <c r="H878"/>
  <c r="H842"/>
  <c r="H829"/>
  <c r="H781"/>
  <c r="H718"/>
  <c r="H704"/>
  <c r="H677"/>
  <c r="H644"/>
  <c r="H640"/>
  <c r="H632"/>
  <c r="H624"/>
  <c r="H618"/>
  <c r="H611"/>
  <c r="H525"/>
  <c r="H479"/>
  <c r="H461"/>
  <c r="H417"/>
  <c r="H352"/>
  <c r="H301"/>
  <c r="H251"/>
  <c r="H194"/>
  <c r="H186"/>
  <c r="H135"/>
  <c r="H123"/>
  <c r="H83"/>
  <c r="H79"/>
  <c r="H72"/>
  <c r="H55"/>
  <c r="H50"/>
  <c r="H47"/>
  <c r="H43"/>
  <c r="H39"/>
  <c r="H35"/>
  <c r="H31"/>
  <c r="H28"/>
  <c r="H24"/>
  <c r="H18"/>
  <c r="H14"/>
  <c r="H10"/>
  <c r="H7"/>
  <c r="H892"/>
  <c r="H833"/>
  <c r="H786"/>
  <c r="H717"/>
  <c r="H669"/>
  <c r="H649"/>
  <c r="H643"/>
  <c r="H637"/>
  <c r="H629"/>
  <c r="H617"/>
  <c r="H608"/>
  <c r="H601"/>
  <c r="H406"/>
  <c r="H374"/>
  <c r="H339"/>
  <c r="H250"/>
  <c r="H197"/>
  <c r="H188"/>
  <c r="H185"/>
  <c r="H172"/>
  <c r="H127"/>
  <c r="H110"/>
  <c r="H78"/>
  <c r="H64"/>
  <c r="H57"/>
  <c r="H54"/>
  <c r="H49"/>
  <c r="H46"/>
  <c r="H42"/>
  <c r="H38"/>
  <c r="H30"/>
  <c r="I9"/>
  <c r="H1004"/>
  <c r="H927"/>
  <c r="H729"/>
  <c r="H648"/>
  <c r="H636"/>
  <c r="H628"/>
  <c r="H622"/>
  <c r="H542"/>
  <c r="H485"/>
  <c r="H16"/>
  <c r="H33"/>
  <c r="H74"/>
  <c r="H125"/>
  <c r="H171"/>
  <c r="H253"/>
  <c r="H299"/>
  <c r="H356"/>
  <c r="I968"/>
  <c r="L179"/>
  <c r="I210"/>
  <c r="N345"/>
  <c r="E397"/>
  <c r="I398" s="1"/>
  <c r="M651"/>
  <c r="N873"/>
  <c r="M921"/>
  <c r="E901"/>
  <c r="I896"/>
  <c r="N412"/>
  <c r="N987"/>
  <c r="K1041"/>
  <c r="O1041"/>
  <c r="G20" i="3"/>
  <c r="F20"/>
  <c r="E20"/>
  <c r="D20"/>
  <c r="C20"/>
  <c r="G18"/>
  <c r="F18"/>
  <c r="E18"/>
  <c r="D18"/>
  <c r="C18"/>
  <c r="G14"/>
  <c r="F14"/>
  <c r="E14"/>
  <c r="D14"/>
  <c r="C14"/>
  <c r="G13"/>
  <c r="F13"/>
  <c r="E13"/>
  <c r="D13"/>
  <c r="C13"/>
  <c r="F16" l="1"/>
  <c r="C16"/>
  <c r="G16"/>
  <c r="D16"/>
  <c r="E16"/>
  <c r="D12" l="1"/>
  <c r="E12"/>
  <c r="F12"/>
  <c r="G12"/>
  <c r="C12"/>
  <c r="D10"/>
  <c r="E10"/>
  <c r="F10"/>
  <c r="G10"/>
  <c r="C10"/>
  <c r="D8"/>
  <c r="E8"/>
  <c r="F8"/>
  <c r="G8"/>
  <c r="C8"/>
  <c r="E4" l="1"/>
  <c r="D4"/>
  <c r="G4"/>
  <c r="C4"/>
  <c r="F4"/>
  <c r="G6"/>
  <c r="F6"/>
  <c r="E6"/>
  <c r="C6"/>
  <c r="D6"/>
  <c r="G5" l="1"/>
  <c r="G11"/>
  <c r="F5"/>
  <c r="F11"/>
  <c r="E5"/>
  <c r="E11"/>
  <c r="C5"/>
  <c r="C11"/>
  <c r="D5"/>
  <c r="D11"/>
  <c r="D21" l="1"/>
  <c r="D22" s="1"/>
  <c r="E21"/>
  <c r="E22" s="1"/>
  <c r="G21"/>
  <c r="G22" s="1"/>
  <c r="C21"/>
  <c r="C22" s="1"/>
  <c r="F21"/>
  <c r="F22" s="1"/>
  <c r="E23" l="1"/>
</calcChain>
</file>

<file path=xl/sharedStrings.xml><?xml version="1.0" encoding="utf-8"?>
<sst xmlns="http://schemas.openxmlformats.org/spreadsheetml/2006/main" count="1929" uniqueCount="361">
  <si>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</si>
  <si>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</si>
  <si>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</si>
  <si>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</si>
  <si>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</si>
  <si>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</si>
  <si>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</si>
  <si>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</si>
  <si>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</si>
  <si>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</si>
  <si>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</si>
  <si>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</si>
  <si>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</si>
  <si>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</si>
  <si>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</si>
  <si>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</si>
  <si>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</si>
  <si>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</si>
  <si>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</si>
  <si>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</si>
  <si>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</si>
  <si>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</si>
  <si>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</si>
  <si>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</si>
  <si>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</si>
  <si>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</si>
  <si>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</si>
  <si>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</si>
  <si>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</si>
  <si>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</si>
  <si>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</si>
  <si>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</si>
  <si>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</si>
  <si>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</si>
  <si>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</si>
  <si>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</si>
  <si>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</si>
  <si>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</si>
  <si>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</si>
  <si>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</si>
  <si>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</si>
  <si>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</si>
  <si>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</si>
  <si>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</si>
  <si>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</si>
  <si>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</si>
  <si>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</si>
  <si>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</si>
  <si>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</si>
  <si>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</si>
  <si>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</si>
  <si>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</si>
  <si>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</si>
  <si>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</si>
  <si>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</si>
  <si>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</si>
  <si>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</si>
  <si>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</si>
  <si>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</si>
  <si>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</si>
  <si>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</si>
  <si>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</si>
  <si>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</si>
  <si>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</si>
  <si>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</si>
  <si>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</si>
  <si>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</si>
  <si>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</si>
  <si>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</si>
  <si>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</si>
  <si>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</si>
  <si>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</si>
  <si>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</si>
  <si>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</si>
  <si>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</si>
  <si>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</si>
  <si>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</si>
  <si>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</si>
  <si>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</si>
  <si>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</si>
  <si>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</si>
  <si>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</si>
  <si>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</si>
  <si>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</si>
  <si>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</si>
  <si>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</si>
  <si>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</si>
  <si>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</si>
  <si>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</si>
  <si>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</si>
  <si>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</si>
  <si>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</si>
  <si>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</si>
  <si>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</si>
  <si>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</si>
  <si>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</si>
  <si>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</si>
  <si>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</si>
  <si>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</si>
  <si>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</si>
  <si>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</si>
  <si>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</si>
  <si>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</si>
  <si>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</si>
  <si>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</si>
  <si>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</si>
  <si>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</si>
  <si>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</si>
  <si>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</si>
  <si>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</si>
  <si>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</si>
  <si>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</si>
  <si>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</si>
  <si>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</si>
  <si>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</si>
  <si>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</si>
  <si>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</si>
  <si>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</si>
  <si>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</si>
  <si>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</si>
  <si>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</si>
  <si>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</si>
  <si>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</si>
  <si>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</si>
  <si>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</si>
  <si>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</si>
  <si>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</si>
  <si>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</si>
  <si>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</si>
  <si>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</si>
  <si>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</si>
  <si>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</si>
  <si>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</si>
  <si>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</si>
  <si>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</si>
  <si>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</si>
  <si>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</si>
  <si>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</si>
  <si>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</si>
  <si>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</si>
  <si>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</si>
  <si>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</si>
  <si>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</si>
  <si>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</si>
  <si>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</si>
  <si>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</si>
  <si>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</si>
  <si>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</si>
  <si>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</si>
  <si>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</si>
  <si>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</si>
  <si>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</si>
  <si>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</si>
  <si>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</si>
  <si>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</si>
  <si>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</si>
  <si>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</si>
  <si>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</si>
  <si>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</si>
  <si>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</si>
  <si>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</si>
  <si>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</si>
  <si>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</si>
  <si>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</si>
  <si>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</si>
  <si>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</si>
  <si>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</si>
  <si>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</si>
  <si>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</si>
  <si>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</si>
  <si>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</si>
  <si>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</si>
  <si>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</si>
  <si>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</si>
  <si>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</si>
  <si>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</si>
  <si>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</si>
  <si>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</si>
  <si>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</si>
  <si>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</si>
  <si>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</si>
  <si>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</si>
  <si>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</si>
  <si>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</si>
  <si>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</si>
  <si>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</si>
  <si>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</si>
  <si>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</si>
  <si>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</si>
  <si>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</si>
  <si>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</si>
  <si>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</si>
  <si>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</si>
  <si>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</si>
  <si>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</si>
  <si>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</si>
  <si>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</si>
  <si>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</si>
  <si>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</si>
  <si>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</si>
  <si>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</si>
  <si>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</si>
  <si>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</si>
  <si>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</si>
  <si>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</si>
  <si>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</si>
  <si>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</si>
  <si>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</si>
  <si>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</si>
  <si>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</si>
  <si>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</si>
  <si>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</si>
  <si>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</si>
  <si>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</si>
  <si>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</si>
  <si>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</si>
  <si>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</si>
  <si>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</si>
  <si>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</si>
  <si>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</si>
  <si>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</si>
  <si>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</si>
  <si>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</si>
  <si>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</si>
  <si>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</si>
  <si>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</si>
  <si>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</si>
  <si>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</si>
  <si>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</si>
  <si>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</si>
  <si>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</si>
  <si>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</si>
  <si>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</si>
  <si>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</si>
  <si>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</si>
  <si>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</si>
  <si>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</si>
  <si>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</si>
  <si>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</si>
  <si>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</si>
  <si>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</si>
  <si>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</si>
  <si>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</si>
  <si>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</si>
  <si>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</si>
  <si>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</si>
  <si>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</si>
  <si>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</si>
  <si>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</si>
  <si>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</si>
  <si>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</si>
  <si>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</si>
  <si>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</si>
  <si>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</si>
  <si>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</si>
  <si>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</si>
  <si>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</si>
  <si>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</si>
  <si>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</si>
  <si>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</si>
  <si>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</si>
  <si>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</si>
  <si>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</si>
  <si>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</si>
  <si>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</si>
  <si>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</si>
  <si>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</si>
  <si>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</si>
  <si>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</si>
  <si>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</si>
  <si>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</si>
  <si>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</si>
  <si>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</si>
  <si>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</si>
  <si>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</si>
  <si>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</si>
  <si>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</si>
  <si>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</si>
  <si>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</si>
  <si>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</si>
  <si>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</si>
  <si>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</si>
  <si>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</si>
  <si>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</si>
  <si>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</si>
  <si>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</si>
  <si>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</si>
  <si>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</si>
  <si>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</si>
  <si>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</si>
  <si>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</si>
  <si>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</si>
  <si>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</si>
  <si>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</si>
  <si>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</si>
  <si>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</si>
  <si>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</si>
  <si>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</si>
  <si>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</si>
  <si>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</si>
  <si>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</si>
  <si>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</si>
  <si>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</si>
  <si>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</si>
  <si>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</si>
  <si>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</si>
  <si>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</si>
  <si>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</si>
  <si>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</si>
  <si>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</si>
  <si>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</si>
  <si>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</si>
  <si>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</si>
  <si>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</si>
  <si>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</si>
  <si>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</si>
  <si>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</si>
  <si>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</si>
  <si>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</si>
  <si>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</si>
  <si>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</si>
  <si>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</si>
  <si>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</si>
  <si>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</si>
  <si>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</si>
  <si>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</si>
  <si>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</si>
  <si>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</si>
  <si>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</si>
  <si>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</si>
  <si>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</si>
  <si>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</si>
  <si>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</si>
  <si>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</si>
  <si>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</si>
  <si>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</si>
  <si>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</si>
  <si>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</si>
  <si>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</si>
  <si>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</si>
  <si>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</si>
  <si>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</si>
  <si>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</si>
  <si>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</si>
  <si>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</si>
  <si>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</si>
  <si>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</si>
  <si>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</si>
  <si>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</si>
  <si>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</si>
  <si>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</si>
  <si>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</si>
  <si>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Кисель фруктово- ягодный</t>
  </si>
  <si>
    <t>Салат из ранней капусты с зеленью</t>
  </si>
  <si>
    <t>Каша геркулесовая на молоке</t>
  </si>
  <si>
    <t>Белки при расчете соотношения всегда берутся за 1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</si>
  <si>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</si>
  <si>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(банан)</t>
  </si>
  <si>
    <t xml:space="preserve">Булочка школьная </t>
  </si>
  <si>
    <t>1 шт</t>
  </si>
  <si>
    <t>Итого за  12 день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</si>
</sst>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43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6" fillId="4" borderId="1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169" fontId="7" fillId="6" borderId="1" xfId="0" applyNumberFormat="1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40" fillId="6" borderId="2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40" fillId="6" borderId="25" xfId="0" applyFont="1" applyFill="1" applyBorder="1" applyAlignment="1">
      <alignment horizontal="center" vertical="center"/>
    </xf>
    <xf numFmtId="171" fontId="7" fillId="6" borderId="25" xfId="1" applyNumberFormat="1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7" fillId="4" borderId="32" xfId="0" applyFont="1" applyFill="1" applyBorder="1" applyAlignment="1">
      <alignment horizontal="center" vertical="center" wrapText="1"/>
    </xf>
    <xf numFmtId="0" fontId="40" fillId="4" borderId="32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/>
    </xf>
    <xf numFmtId="0" fontId="7" fillId="6" borderId="3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2" fontId="7" fillId="4" borderId="18" xfId="0" applyNumberFormat="1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 wrapText="1"/>
    </xf>
    <xf numFmtId="0" fontId="40" fillId="6" borderId="30" xfId="0" applyFont="1" applyFill="1" applyBorder="1" applyAlignment="1">
      <alignment horizontal="center" vertical="center" wrapText="1"/>
    </xf>
    <xf numFmtId="169" fontId="7" fillId="6" borderId="19" xfId="0" applyNumberFormat="1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/>
    </xf>
    <xf numFmtId="0" fontId="40" fillId="6" borderId="26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165" fontId="7" fillId="6" borderId="27" xfId="1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3" xfId="0" applyFont="1" applyFill="1" applyBorder="1" applyAlignment="1">
      <alignment horizontal="center"/>
    </xf>
    <xf numFmtId="0" fontId="42" fillId="5" borderId="29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166" fontId="7" fillId="5" borderId="17" xfId="1" applyNumberFormat="1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31" fillId="6" borderId="2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25" xfId="0" applyNumberFormat="1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40" fillId="0" borderId="20" xfId="0" applyNumberFormat="1" applyFont="1" applyBorder="1" applyAlignment="1">
      <alignment horizontal="center" vertical="center"/>
    </xf>
    <xf numFmtId="0" fontId="26" fillId="4" borderId="29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40" fillId="4" borderId="20" xfId="0" applyFont="1" applyFill="1" applyBorder="1" applyAlignment="1">
      <alignment horizontal="center" vertical="center"/>
    </xf>
    <xf numFmtId="0" fontId="40" fillId="4" borderId="19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0" fontId="26" fillId="4" borderId="37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2" fontId="7" fillId="4" borderId="16" xfId="0" applyNumberFormat="1" applyFont="1" applyFill="1" applyBorder="1" applyAlignment="1">
      <alignment horizontal="center" vertical="center"/>
    </xf>
    <xf numFmtId="2" fontId="40" fillId="0" borderId="21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/>
    </xf>
    <xf numFmtId="2" fontId="4" fillId="4" borderId="32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2" fontId="7" fillId="4" borderId="2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40" fillId="4" borderId="2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0" fillId="4" borderId="21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2" fontId="7" fillId="4" borderId="36" xfId="0" applyNumberFormat="1" applyFont="1" applyFill="1" applyBorder="1" applyAlignment="1">
      <alignment horizontal="center" vertical="center"/>
    </xf>
    <xf numFmtId="0" fontId="40" fillId="4" borderId="36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/>
    </xf>
    <xf numFmtId="0" fontId="26" fillId="4" borderId="40" xfId="0" applyFont="1" applyFill="1" applyBorder="1" applyAlignment="1">
      <alignment horizontal="center"/>
    </xf>
    <xf numFmtId="0" fontId="40" fillId="4" borderId="36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2" fontId="4" fillId="4" borderId="32" xfId="0" applyNumberFormat="1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164" fontId="35" fillId="0" borderId="33" xfId="0" applyNumberFormat="1" applyFont="1" applyBorder="1" applyAlignment="1">
      <alignment horizontal="center"/>
    </xf>
    <xf numFmtId="4" fontId="4" fillId="4" borderId="34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23"/>
  <sheetViews>
    <sheetView tabSelected="1" zoomScale="90" zoomScaleNormal="90" workbookViewId="0">
      <selection sqref="A1:T23"/>
    </sheetView>
  </sheetViews>
  <sheetFormatPr defaultRowHeight="14.4"/>
  <cols>
    <col min="1" max="2" width="13.5546875" customWidth="1"/>
    <col min="3" max="3" width="52.33203125" style="105" customWidth="1"/>
    <col min="4" max="4" width="11.109375" style="165" customWidth="1"/>
    <col min="5" max="5" width="10.6640625" hidden="1" customWidth="1"/>
    <col min="6" max="6" width="10.6640625" style="75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1" width="12.109375" customWidth="1"/>
    <col min="12" max="12" width="12" customWidth="1"/>
    <col min="13" max="13" width="10.6640625" customWidth="1"/>
    <col min="14" max="14" width="12.109375" customWidth="1"/>
    <col min="15" max="15" width="10.6640625" customWidth="1"/>
    <col min="16" max="16" width="11" customWidth="1"/>
    <col min="17" max="17" width="10.33203125" customWidth="1"/>
    <col min="18" max="18" width="12.5546875" customWidth="1"/>
    <col min="19" max="19" width="13" customWidth="1"/>
    <col min="20" max="20" width="11.109375" customWidth="1"/>
    <col min="21" max="22" width="0" hidden="1" customWidth="1"/>
  </cols>
  <sheetData>
    <row r="1" spans="1:20" ht="18.600000000000001" thickBot="1">
      <c r="A1" s="305"/>
      <c r="B1" s="305"/>
      <c r="C1" s="306"/>
      <c r="D1" s="307" t="s">
        <v>341</v>
      </c>
      <c r="E1" s="308" t="s">
        <v>66</v>
      </c>
      <c r="F1" s="309"/>
      <c r="G1" s="309"/>
      <c r="H1" s="310" t="e">
        <f>F1*#REF!/1000</f>
        <v>#REF!</v>
      </c>
      <c r="I1" s="309"/>
      <c r="J1" s="311"/>
      <c r="K1" s="312"/>
      <c r="L1" s="313"/>
      <c r="M1" s="313"/>
      <c r="N1" s="313"/>
      <c r="O1" s="369"/>
      <c r="P1" s="306"/>
      <c r="Q1" s="382"/>
      <c r="R1" s="313"/>
      <c r="S1" s="313"/>
      <c r="T1" s="314"/>
    </row>
    <row r="2" spans="1:20" ht="28.2" thickBot="1">
      <c r="A2" s="322" t="s">
        <v>110</v>
      </c>
      <c r="B2" s="323" t="s">
        <v>109</v>
      </c>
      <c r="C2" s="324" t="s">
        <v>18</v>
      </c>
      <c r="D2" s="325" t="s">
        <v>19</v>
      </c>
      <c r="E2" s="326" t="s">
        <v>29</v>
      </c>
      <c r="F2" s="326" t="s">
        <v>20</v>
      </c>
      <c r="G2" s="326" t="s">
        <v>21</v>
      </c>
      <c r="H2" s="278" t="e">
        <f>F2*#REF!/1000</f>
        <v>#VALUE!</v>
      </c>
      <c r="I2" s="326"/>
      <c r="J2" s="334" t="s">
        <v>19</v>
      </c>
      <c r="K2" s="327" t="s">
        <v>23</v>
      </c>
      <c r="L2" s="328" t="s">
        <v>24</v>
      </c>
      <c r="M2" s="328" t="s">
        <v>22</v>
      </c>
      <c r="N2" s="226" t="s">
        <v>25</v>
      </c>
      <c r="O2" s="370" t="s">
        <v>26</v>
      </c>
      <c r="P2" s="324" t="s">
        <v>23</v>
      </c>
      <c r="Q2" s="383" t="s">
        <v>24</v>
      </c>
      <c r="R2" s="328" t="s">
        <v>22</v>
      </c>
      <c r="S2" s="226" t="s">
        <v>25</v>
      </c>
      <c r="T2" s="329" t="s">
        <v>26</v>
      </c>
    </row>
    <row r="3" spans="1:20">
      <c r="A3" s="289"/>
      <c r="B3" s="315" t="s">
        <v>28</v>
      </c>
      <c r="C3" s="260"/>
      <c r="D3" s="316">
        <v>1</v>
      </c>
      <c r="E3" s="317"/>
      <c r="F3" s="317"/>
      <c r="G3" s="317"/>
      <c r="H3" s="271" t="e">
        <f>F3*#REF!/1000</f>
        <v>#REF!</v>
      </c>
      <c r="I3" s="317"/>
      <c r="J3" s="318"/>
      <c r="K3" s="319"/>
      <c r="L3" s="320"/>
      <c r="M3" s="320"/>
      <c r="N3" s="166"/>
      <c r="O3" s="371"/>
      <c r="P3" s="392"/>
      <c r="Q3" s="384"/>
      <c r="R3" s="320"/>
      <c r="S3" s="166"/>
      <c r="T3" s="321"/>
    </row>
    <row r="4" spans="1:20">
      <c r="A4" s="255" t="s">
        <v>270</v>
      </c>
      <c r="B4" s="255"/>
      <c r="C4" s="257" t="s">
        <v>354</v>
      </c>
      <c r="D4" s="245">
        <v>250</v>
      </c>
      <c r="E4" s="230" t="e">
        <f>#REF!</f>
        <v>#REF!</v>
      </c>
      <c r="F4" s="229"/>
      <c r="G4" s="230"/>
      <c r="H4" s="231"/>
      <c r="I4" s="230"/>
      <c r="J4" s="251">
        <v>250</v>
      </c>
      <c r="K4" s="238">
        <v>6.3</v>
      </c>
      <c r="L4" s="33">
        <v>6</v>
      </c>
      <c r="M4" s="33">
        <v>45.7</v>
      </c>
      <c r="N4" s="33">
        <v>286</v>
      </c>
      <c r="O4" s="123">
        <v>0.65</v>
      </c>
      <c r="P4" s="398">
        <v>8.5</v>
      </c>
      <c r="Q4" s="377">
        <v>7.9</v>
      </c>
      <c r="R4" s="336">
        <f t="shared" ref="R4" si="0">M4*1.67</f>
        <v>76.319000000000003</v>
      </c>
      <c r="S4" s="336">
        <f t="shared" ref="S4" si="1">N4*1.67</f>
        <v>477.62</v>
      </c>
      <c r="T4" s="337">
        <f t="shared" ref="T4" si="2">O4*1.67</f>
        <v>1.0854999999999999</v>
      </c>
    </row>
    <row r="5" spans="1:20">
      <c r="A5" s="256" t="s">
        <v>90</v>
      </c>
      <c r="B5" s="256"/>
      <c r="C5" s="258" t="s">
        <v>31</v>
      </c>
      <c r="D5" s="245">
        <v>200</v>
      </c>
      <c r="E5" s="230">
        <v>200</v>
      </c>
      <c r="F5" s="230">
        <v>200</v>
      </c>
      <c r="G5" s="230">
        <v>200</v>
      </c>
      <c r="H5" s="230">
        <v>200</v>
      </c>
      <c r="I5" s="230">
        <v>200</v>
      </c>
      <c r="J5" s="246">
        <v>200</v>
      </c>
      <c r="K5" s="238">
        <v>4</v>
      </c>
      <c r="L5" s="33">
        <v>4</v>
      </c>
      <c r="M5" s="170">
        <v>31.7</v>
      </c>
      <c r="N5" s="170">
        <v>156</v>
      </c>
      <c r="O5" s="123">
        <v>0.54</v>
      </c>
      <c r="P5" s="261">
        <f>K5</f>
        <v>4</v>
      </c>
      <c r="Q5" s="361">
        <f t="shared" ref="Q5" si="3">L5</f>
        <v>4</v>
      </c>
      <c r="R5" s="33">
        <f t="shared" ref="R5" si="4">M5</f>
        <v>31.7</v>
      </c>
      <c r="S5" s="33">
        <f t="shared" ref="S5" si="5">N5</f>
        <v>156</v>
      </c>
      <c r="T5" s="239">
        <v>0.54</v>
      </c>
    </row>
    <row r="6" spans="1:20">
      <c r="A6" s="256" t="s">
        <v>187</v>
      </c>
      <c r="B6" s="256"/>
      <c r="C6" s="257" t="s">
        <v>103</v>
      </c>
      <c r="D6" s="247">
        <v>40</v>
      </c>
      <c r="E6" s="229">
        <v>40</v>
      </c>
      <c r="F6" s="229">
        <v>40</v>
      </c>
      <c r="G6" s="229">
        <v>40</v>
      </c>
      <c r="H6" s="229">
        <v>40</v>
      </c>
      <c r="I6" s="229">
        <v>40</v>
      </c>
      <c r="J6" s="248">
        <v>40</v>
      </c>
      <c r="K6" s="238">
        <v>18.5</v>
      </c>
      <c r="L6" s="33">
        <v>14.5</v>
      </c>
      <c r="M6" s="46">
        <v>45</v>
      </c>
      <c r="N6" s="46">
        <v>62.8</v>
      </c>
      <c r="O6" s="185">
        <v>0.27</v>
      </c>
      <c r="P6" s="393">
        <f>K6</f>
        <v>18.5</v>
      </c>
      <c r="Q6" s="393">
        <f t="shared" ref="Q6" si="6">L6</f>
        <v>14.5</v>
      </c>
      <c r="R6" s="393">
        <f t="shared" ref="R6" si="7">M6</f>
        <v>45</v>
      </c>
      <c r="S6" s="393">
        <f t="shared" ref="S6" si="8">N6</f>
        <v>62.8</v>
      </c>
      <c r="T6" s="393">
        <f t="shared" ref="T6" si="9">O6</f>
        <v>0.27</v>
      </c>
    </row>
    <row r="7" spans="1:20">
      <c r="A7" s="256" t="s">
        <v>135</v>
      </c>
      <c r="B7" s="256"/>
      <c r="C7" s="257" t="s">
        <v>5</v>
      </c>
      <c r="D7" s="247">
        <v>30</v>
      </c>
      <c r="E7" s="230"/>
      <c r="F7" s="229">
        <v>20</v>
      </c>
      <c r="G7" s="230">
        <v>20</v>
      </c>
      <c r="H7" s="231" t="e">
        <f>F7*#REF!/1000</f>
        <v>#REF!</v>
      </c>
      <c r="I7" s="230"/>
      <c r="J7" s="246">
        <v>40</v>
      </c>
      <c r="K7" s="241">
        <v>2</v>
      </c>
      <c r="L7" s="46">
        <v>0.35</v>
      </c>
      <c r="M7" s="46">
        <v>0.33</v>
      </c>
      <c r="N7" s="46">
        <v>48.75</v>
      </c>
      <c r="O7" s="185"/>
      <c r="P7" s="390">
        <f>K7*1.5</f>
        <v>3</v>
      </c>
      <c r="Q7" s="378">
        <f>L7*1.5</f>
        <v>0.52499999999999991</v>
      </c>
      <c r="R7" s="228">
        <f>M7*1.5</f>
        <v>0.495</v>
      </c>
      <c r="S7" s="228">
        <f>N7*1.5</f>
        <v>73.125</v>
      </c>
      <c r="T7" s="243">
        <f>O7*1.5</f>
        <v>0</v>
      </c>
    </row>
    <row r="8" spans="1:20" ht="15" thickBot="1">
      <c r="A8" s="263" t="s">
        <v>280</v>
      </c>
      <c r="B8" s="263"/>
      <c r="C8" s="262" t="s">
        <v>357</v>
      </c>
      <c r="D8" s="253" t="s">
        <v>359</v>
      </c>
      <c r="E8" s="235" t="s">
        <v>282</v>
      </c>
      <c r="F8" s="235" t="s">
        <v>282</v>
      </c>
      <c r="G8" s="235" t="s">
        <v>282</v>
      </c>
      <c r="H8" s="235" t="s">
        <v>282</v>
      </c>
      <c r="I8" s="235" t="s">
        <v>282</v>
      </c>
      <c r="J8" s="264" t="s">
        <v>359</v>
      </c>
      <c r="K8" s="265">
        <v>0.4</v>
      </c>
      <c r="L8" s="266">
        <v>0.3</v>
      </c>
      <c r="M8" s="266">
        <v>10.3</v>
      </c>
      <c r="N8" s="266">
        <v>46</v>
      </c>
      <c r="O8" s="282">
        <v>22.02</v>
      </c>
      <c r="P8" s="391">
        <v>0.4</v>
      </c>
      <c r="Q8" s="379">
        <v>0.3</v>
      </c>
      <c r="R8" s="266">
        <v>10.3</v>
      </c>
      <c r="S8" s="266">
        <v>46</v>
      </c>
      <c r="T8" s="267">
        <v>22.02</v>
      </c>
    </row>
    <row r="9" spans="1:20" ht="15" thickBot="1">
      <c r="A9" s="273"/>
      <c r="B9" s="273"/>
      <c r="C9" s="274" t="s">
        <v>107</v>
      </c>
      <c r="D9" s="275"/>
      <c r="E9" s="276"/>
      <c r="F9" s="277"/>
      <c r="G9" s="276"/>
      <c r="H9" s="278" t="e">
        <f>F9*#REF!/1000</f>
        <v>#REF!</v>
      </c>
      <c r="I9" s="276"/>
      <c r="J9" s="279"/>
      <c r="K9" s="290">
        <f t="shared" ref="K9:T9" si="10">SUM(K4:K8)</f>
        <v>31.2</v>
      </c>
      <c r="L9" s="291">
        <f t="shared" si="10"/>
        <v>25.150000000000002</v>
      </c>
      <c r="M9" s="291">
        <f t="shared" si="10"/>
        <v>133.03</v>
      </c>
      <c r="N9" s="291">
        <f t="shared" si="10"/>
        <v>599.54999999999995</v>
      </c>
      <c r="O9" s="372">
        <f t="shared" si="10"/>
        <v>23.48</v>
      </c>
      <c r="P9" s="363">
        <f t="shared" si="10"/>
        <v>34.4</v>
      </c>
      <c r="Q9" s="380">
        <f t="shared" si="10"/>
        <v>27.224999999999998</v>
      </c>
      <c r="R9" s="291">
        <f t="shared" si="10"/>
        <v>163.81400000000002</v>
      </c>
      <c r="S9" s="291">
        <f t="shared" si="10"/>
        <v>815.54499999999996</v>
      </c>
      <c r="T9" s="292">
        <f t="shared" si="10"/>
        <v>23.915499999999998</v>
      </c>
    </row>
    <row r="10" spans="1:20">
      <c r="A10" s="289"/>
      <c r="B10" s="268" t="s">
        <v>27</v>
      </c>
      <c r="C10" s="269"/>
      <c r="D10" s="250"/>
      <c r="E10" s="270"/>
      <c r="F10" s="233"/>
      <c r="G10" s="270"/>
      <c r="H10" s="271" t="e">
        <f>F10*#REF!/1000</f>
        <v>#REF!</v>
      </c>
      <c r="I10" s="270"/>
      <c r="J10" s="272"/>
      <c r="K10" s="242"/>
      <c r="L10" s="227"/>
      <c r="M10" s="227"/>
      <c r="N10" s="227"/>
      <c r="O10" s="373"/>
      <c r="P10" s="394"/>
      <c r="Q10" s="385"/>
      <c r="R10" s="330"/>
      <c r="S10" s="330"/>
      <c r="T10" s="331"/>
    </row>
    <row r="11" spans="1:20">
      <c r="A11" s="256" t="s">
        <v>195</v>
      </c>
      <c r="B11" s="256"/>
      <c r="C11" s="257" t="s">
        <v>353</v>
      </c>
      <c r="D11" s="247">
        <v>80</v>
      </c>
      <c r="E11" s="230"/>
      <c r="F11" s="229"/>
      <c r="G11" s="230"/>
      <c r="H11" s="231" t="e">
        <f>F11*#REF!/1000</f>
        <v>#REF!</v>
      </c>
      <c r="I11" s="230"/>
      <c r="J11" s="246">
        <v>100</v>
      </c>
      <c r="K11" s="238">
        <v>0.48</v>
      </c>
      <c r="L11" s="33">
        <v>0.12</v>
      </c>
      <c r="M11" s="33">
        <v>1.56</v>
      </c>
      <c r="N11" s="33">
        <v>18</v>
      </c>
      <c r="O11" s="123">
        <v>2.94</v>
      </c>
      <c r="P11" s="368">
        <f>K11*1.6</f>
        <v>0.76800000000000002</v>
      </c>
      <c r="Q11" s="346">
        <f t="shared" ref="Q11" si="11">L11*1.6</f>
        <v>0.192</v>
      </c>
      <c r="R11" s="335">
        <f t="shared" ref="R11" si="12">M11*1.6</f>
        <v>2.4960000000000004</v>
      </c>
      <c r="S11" s="335">
        <f t="shared" ref="S11" si="13">N11*1.6</f>
        <v>28.8</v>
      </c>
      <c r="T11" s="357">
        <f t="shared" ref="T11" si="14">O11*1.6</f>
        <v>4.7039999999999997</v>
      </c>
    </row>
    <row r="12" spans="1:20">
      <c r="A12" s="256" t="s">
        <v>100</v>
      </c>
      <c r="B12" s="256"/>
      <c r="C12" s="257" t="s">
        <v>36</v>
      </c>
      <c r="D12" s="247">
        <v>250</v>
      </c>
      <c r="E12" s="230">
        <f>E11</f>
        <v>0</v>
      </c>
      <c r="F12" s="230"/>
      <c r="G12" s="230"/>
      <c r="H12" s="234" t="e">
        <f>F12*#REF!/1000</f>
        <v>#REF!</v>
      </c>
      <c r="I12" s="230"/>
      <c r="J12" s="246">
        <v>250</v>
      </c>
      <c r="K12" s="238">
        <v>5.6</v>
      </c>
      <c r="L12" s="33">
        <v>5</v>
      </c>
      <c r="M12" s="33">
        <v>10.199999999999999</v>
      </c>
      <c r="N12" s="33">
        <v>194</v>
      </c>
      <c r="O12" s="123">
        <v>9.39</v>
      </c>
      <c r="P12" s="261">
        <f>K12*1.7</f>
        <v>9.52</v>
      </c>
      <c r="Q12" s="361">
        <f t="shared" ref="Q12:Q14" si="15">L12*1.7</f>
        <v>8.5</v>
      </c>
      <c r="R12" s="33">
        <f t="shared" ref="R12:R14" si="16">M12*1.7</f>
        <v>17.34</v>
      </c>
      <c r="S12" s="33">
        <f t="shared" ref="S12" si="17">N12*1.7</f>
        <v>329.8</v>
      </c>
      <c r="T12" s="357">
        <f t="shared" ref="T12:T14" si="18">O12*1.7</f>
        <v>15.963000000000001</v>
      </c>
    </row>
    <row r="13" spans="1:20">
      <c r="A13" s="256" t="s">
        <v>290</v>
      </c>
      <c r="B13" s="256"/>
      <c r="C13" s="257" t="s">
        <v>291</v>
      </c>
      <c r="D13" s="247">
        <v>100</v>
      </c>
      <c r="E13" s="230">
        <f>E12</f>
        <v>0</v>
      </c>
      <c r="F13" s="230"/>
      <c r="G13" s="230"/>
      <c r="H13" s="234" t="e">
        <f>F13*#REF!/1000</f>
        <v>#REF!</v>
      </c>
      <c r="I13" s="230"/>
      <c r="J13" s="246">
        <v>100</v>
      </c>
      <c r="K13" s="240">
        <v>11.5</v>
      </c>
      <c r="L13" s="33">
        <v>11</v>
      </c>
      <c r="M13" s="99">
        <v>9</v>
      </c>
      <c r="N13" s="99">
        <v>192.5</v>
      </c>
      <c r="O13" s="189">
        <v>1.2E-2</v>
      </c>
      <c r="P13" s="368">
        <f t="shared" ref="P13" si="19">K13*1.7</f>
        <v>19.55</v>
      </c>
      <c r="Q13" s="346">
        <f t="shared" si="15"/>
        <v>18.7</v>
      </c>
      <c r="R13" s="335">
        <f t="shared" si="16"/>
        <v>15.299999999999999</v>
      </c>
      <c r="S13" s="335">
        <v>345</v>
      </c>
      <c r="T13" s="244">
        <f t="shared" si="18"/>
        <v>2.0400000000000001E-2</v>
      </c>
    </row>
    <row r="14" spans="1:20">
      <c r="A14" s="256" t="s">
        <v>261</v>
      </c>
      <c r="B14" s="256"/>
      <c r="C14" s="257" t="s">
        <v>260</v>
      </c>
      <c r="D14" s="247">
        <v>150</v>
      </c>
      <c r="E14" s="230">
        <f>E13</f>
        <v>0</v>
      </c>
      <c r="F14" s="230"/>
      <c r="G14" s="230"/>
      <c r="H14" s="234" t="e">
        <f>F14*#REF!/1000</f>
        <v>#REF!</v>
      </c>
      <c r="I14" s="230"/>
      <c r="J14" s="246">
        <v>180</v>
      </c>
      <c r="K14" s="238">
        <v>7</v>
      </c>
      <c r="L14" s="33">
        <v>8</v>
      </c>
      <c r="M14" s="33">
        <v>24</v>
      </c>
      <c r="N14" s="33">
        <v>200</v>
      </c>
      <c r="O14" s="123">
        <v>0</v>
      </c>
      <c r="P14" s="261">
        <v>9</v>
      </c>
      <c r="Q14" s="361">
        <f t="shared" si="15"/>
        <v>13.6</v>
      </c>
      <c r="R14" s="33">
        <f t="shared" si="16"/>
        <v>40.799999999999997</v>
      </c>
      <c r="S14" s="33">
        <f t="shared" ref="S14" si="20">N14*1.7</f>
        <v>340</v>
      </c>
      <c r="T14" s="239">
        <f t="shared" si="18"/>
        <v>0</v>
      </c>
    </row>
    <row r="15" spans="1:20">
      <c r="A15" s="256" t="s">
        <v>141</v>
      </c>
      <c r="B15" s="256"/>
      <c r="C15" s="258" t="s">
        <v>352</v>
      </c>
      <c r="D15" s="247">
        <v>200</v>
      </c>
      <c r="E15" s="230">
        <f>E14</f>
        <v>0</v>
      </c>
      <c r="F15" s="230">
        <v>200</v>
      </c>
      <c r="G15" s="230"/>
      <c r="H15" s="234" t="e">
        <f>F15*#REF!/1000</f>
        <v>#REF!</v>
      </c>
      <c r="I15" s="230"/>
      <c r="J15" s="246">
        <v>200</v>
      </c>
      <c r="K15" s="238">
        <v>0.14000000000000001</v>
      </c>
      <c r="L15" s="33">
        <v>0.06</v>
      </c>
      <c r="M15" s="170">
        <v>31.7</v>
      </c>
      <c r="N15" s="170">
        <v>69.44</v>
      </c>
      <c r="O15" s="338">
        <v>40</v>
      </c>
      <c r="P15" s="366">
        <f>K15</f>
        <v>0.14000000000000001</v>
      </c>
      <c r="Q15" s="347">
        <f t="shared" ref="Q15" si="21">L15</f>
        <v>0.06</v>
      </c>
      <c r="R15" s="170">
        <f t="shared" ref="R15" si="22">M15</f>
        <v>31.7</v>
      </c>
      <c r="S15" s="33">
        <f t="shared" ref="S15" si="23">N15</f>
        <v>69.44</v>
      </c>
      <c r="T15" s="356">
        <f t="shared" ref="T15" si="24">O15</f>
        <v>40</v>
      </c>
    </row>
    <row r="16" spans="1:20">
      <c r="A16" s="256" t="s">
        <v>135</v>
      </c>
      <c r="B16" s="256"/>
      <c r="C16" s="257" t="s">
        <v>15</v>
      </c>
      <c r="D16" s="247">
        <v>40</v>
      </c>
      <c r="E16" s="230"/>
      <c r="F16" s="229">
        <v>50</v>
      </c>
      <c r="G16" s="230">
        <v>50</v>
      </c>
      <c r="H16" s="231" t="e">
        <f>F16*#REF!/1000</f>
        <v>#REF!</v>
      </c>
      <c r="I16" s="230"/>
      <c r="J16" s="246">
        <v>60</v>
      </c>
      <c r="K16" s="238">
        <v>2.8</v>
      </c>
      <c r="L16" s="33">
        <v>0.51</v>
      </c>
      <c r="M16" s="170">
        <v>6.5</v>
      </c>
      <c r="N16" s="170">
        <v>90</v>
      </c>
      <c r="O16" s="338">
        <v>0</v>
      </c>
      <c r="P16" s="366">
        <f>K16*1.5</f>
        <v>4.1999999999999993</v>
      </c>
      <c r="Q16" s="353">
        <f t="shared" ref="Q16:Q17" si="25">L16*1.5</f>
        <v>0.76500000000000001</v>
      </c>
      <c r="R16" s="338">
        <f t="shared" ref="R16:R17" si="26">M16*1.5</f>
        <v>9.75</v>
      </c>
      <c r="S16" s="123">
        <f t="shared" ref="S16:S17" si="27">N16*1.5</f>
        <v>135</v>
      </c>
      <c r="T16" s="239">
        <f t="shared" ref="T16:T17" si="28">O16*1.5</f>
        <v>0</v>
      </c>
    </row>
    <row r="17" spans="1:20" ht="15" thickBot="1">
      <c r="A17" s="263" t="s">
        <v>135</v>
      </c>
      <c r="B17" s="263"/>
      <c r="C17" s="262" t="s">
        <v>5</v>
      </c>
      <c r="D17" s="280">
        <v>20</v>
      </c>
      <c r="E17" s="236"/>
      <c r="F17" s="235">
        <v>50</v>
      </c>
      <c r="G17" s="236">
        <v>50</v>
      </c>
      <c r="H17" s="281" t="e">
        <f>F17*#REF!/1000</f>
        <v>#REF!</v>
      </c>
      <c r="I17" s="237"/>
      <c r="J17" s="254">
        <v>30</v>
      </c>
      <c r="K17" s="265">
        <v>4.0999999999999996</v>
      </c>
      <c r="L17" s="266">
        <v>0.7</v>
      </c>
      <c r="M17" s="333">
        <v>4.5999999999999996</v>
      </c>
      <c r="N17" s="333">
        <v>97.5</v>
      </c>
      <c r="O17" s="345">
        <v>0</v>
      </c>
      <c r="P17" s="367">
        <f>K17*1.5</f>
        <v>6.1499999999999995</v>
      </c>
      <c r="Q17" s="386">
        <f t="shared" si="25"/>
        <v>1.0499999999999998</v>
      </c>
      <c r="R17" s="358">
        <f t="shared" si="26"/>
        <v>6.8999999999999995</v>
      </c>
      <c r="S17" s="339">
        <f t="shared" si="27"/>
        <v>146.25</v>
      </c>
      <c r="T17" s="332">
        <f t="shared" si="28"/>
        <v>0</v>
      </c>
    </row>
    <row r="18" spans="1:20" ht="15" thickBot="1">
      <c r="A18" s="273"/>
      <c r="B18" s="273"/>
      <c r="C18" s="274" t="s">
        <v>107</v>
      </c>
      <c r="D18" s="283"/>
      <c r="E18" s="276"/>
      <c r="F18" s="277"/>
      <c r="G18" s="276"/>
      <c r="H18" s="278"/>
      <c r="I18" s="284"/>
      <c r="J18" s="279"/>
      <c r="K18" s="302">
        <f t="shared" ref="K18:T18" si="29">SUM(K11:K17)</f>
        <v>31.619999999999997</v>
      </c>
      <c r="L18" s="303">
        <f t="shared" si="29"/>
        <v>25.39</v>
      </c>
      <c r="M18" s="355">
        <f t="shared" si="29"/>
        <v>87.559999999999988</v>
      </c>
      <c r="N18" s="355">
        <f t="shared" si="29"/>
        <v>861.44</v>
      </c>
      <c r="O18" s="374">
        <f t="shared" si="29"/>
        <v>52.341999999999999</v>
      </c>
      <c r="P18" s="395">
        <f t="shared" si="29"/>
        <v>49.327999999999996</v>
      </c>
      <c r="Q18" s="387">
        <f t="shared" si="29"/>
        <v>42.866999999999997</v>
      </c>
      <c r="R18" s="355">
        <f t="shared" si="29"/>
        <v>124.286</v>
      </c>
      <c r="S18" s="303">
        <f t="shared" si="29"/>
        <v>1394.29</v>
      </c>
      <c r="T18" s="304">
        <f t="shared" si="29"/>
        <v>60.687399999999997</v>
      </c>
    </row>
    <row r="19" spans="1:20">
      <c r="A19" s="289"/>
      <c r="B19" s="296" t="s">
        <v>296</v>
      </c>
      <c r="C19" s="259"/>
      <c r="D19" s="297"/>
      <c r="E19" s="270"/>
      <c r="F19" s="233"/>
      <c r="G19" s="270"/>
      <c r="H19" s="271"/>
      <c r="I19" s="298"/>
      <c r="J19" s="299"/>
      <c r="K19" s="300"/>
      <c r="L19" s="301"/>
      <c r="M19" s="301"/>
      <c r="N19" s="301"/>
      <c r="O19" s="375"/>
      <c r="P19" s="396"/>
      <c r="Q19" s="388"/>
      <c r="R19" s="359"/>
      <c r="S19" s="359"/>
      <c r="T19" s="360"/>
    </row>
    <row r="20" spans="1:20">
      <c r="A20" s="256"/>
      <c r="B20" s="256"/>
      <c r="C20" s="257" t="s">
        <v>278</v>
      </c>
      <c r="D20" s="249">
        <v>200</v>
      </c>
      <c r="E20" s="230"/>
      <c r="F20" s="229"/>
      <c r="G20" s="230"/>
      <c r="H20" s="231"/>
      <c r="I20" s="232"/>
      <c r="J20" s="252">
        <v>200</v>
      </c>
      <c r="K20" s="238">
        <v>1</v>
      </c>
      <c r="L20" s="33">
        <v>0</v>
      </c>
      <c r="M20" s="33">
        <v>27.4</v>
      </c>
      <c r="N20" s="33">
        <v>112</v>
      </c>
      <c r="O20" s="123">
        <v>2.8</v>
      </c>
      <c r="P20" s="238">
        <v>1</v>
      </c>
      <c r="Q20" s="33">
        <v>0</v>
      </c>
      <c r="R20" s="33">
        <v>27.4</v>
      </c>
      <c r="S20" s="33">
        <v>112</v>
      </c>
      <c r="T20" s="123">
        <v>2.8</v>
      </c>
    </row>
    <row r="21" spans="1:20" ht="15" thickBot="1">
      <c r="A21" s="263"/>
      <c r="B21" s="263"/>
      <c r="C21" s="262" t="s">
        <v>358</v>
      </c>
      <c r="D21" s="280">
        <v>80</v>
      </c>
      <c r="E21" s="293">
        <v>75</v>
      </c>
      <c r="F21" s="293">
        <v>75</v>
      </c>
      <c r="G21" s="293">
        <v>75</v>
      </c>
      <c r="H21" s="293">
        <v>75</v>
      </c>
      <c r="I21" s="293">
        <v>75</v>
      </c>
      <c r="J21" s="294">
        <v>80</v>
      </c>
      <c r="K21" s="350">
        <v>4.26</v>
      </c>
      <c r="L21" s="351">
        <v>2.39</v>
      </c>
      <c r="M21" s="170">
        <v>34.799999999999997</v>
      </c>
      <c r="N21" s="351">
        <v>140</v>
      </c>
      <c r="O21" s="362">
        <v>0.16</v>
      </c>
      <c r="P21" s="397">
        <v>4.26</v>
      </c>
      <c r="Q21" s="389">
        <v>2.39</v>
      </c>
      <c r="R21" s="170">
        <v>34.799999999999997</v>
      </c>
      <c r="S21" s="351">
        <v>140</v>
      </c>
      <c r="T21" s="352">
        <v>0.16</v>
      </c>
    </row>
    <row r="22" spans="1:20" ht="15" thickBot="1">
      <c r="A22" s="273"/>
      <c r="B22" s="273"/>
      <c r="C22" s="274" t="s">
        <v>107</v>
      </c>
      <c r="D22" s="275"/>
      <c r="E22" s="276"/>
      <c r="F22" s="277"/>
      <c r="G22" s="276"/>
      <c r="H22" s="295" t="e">
        <f>F22*#REF!/1000</f>
        <v>#REF!</v>
      </c>
      <c r="I22" s="276"/>
      <c r="J22" s="279"/>
      <c r="K22" s="341">
        <f>SUM(K20:K21)</f>
        <v>5.26</v>
      </c>
      <c r="L22" s="340">
        <f t="shared" ref="L22:T22" si="30">SUM(L20:L21)</f>
        <v>2.39</v>
      </c>
      <c r="M22" s="340">
        <f t="shared" si="30"/>
        <v>62.199999999999996</v>
      </c>
      <c r="N22" s="340">
        <f t="shared" si="30"/>
        <v>252</v>
      </c>
      <c r="O22" s="376">
        <f t="shared" si="30"/>
        <v>2.96</v>
      </c>
      <c r="P22" s="342">
        <f t="shared" si="30"/>
        <v>5.26</v>
      </c>
      <c r="Q22" s="381">
        <f t="shared" si="30"/>
        <v>2.39</v>
      </c>
      <c r="R22" s="340">
        <f t="shared" si="30"/>
        <v>62.199999999999996</v>
      </c>
      <c r="S22" s="340">
        <f t="shared" si="30"/>
        <v>252</v>
      </c>
      <c r="T22" s="354">
        <f t="shared" si="30"/>
        <v>2.96</v>
      </c>
    </row>
    <row r="23" spans="1:20" ht="15" thickBot="1">
      <c r="A23" s="285"/>
      <c r="B23" s="285"/>
      <c r="C23" s="286" t="s">
        <v>360</v>
      </c>
      <c r="D23" s="287"/>
      <c r="E23" s="288"/>
      <c r="F23" s="288"/>
      <c r="G23" s="288"/>
      <c r="H23" s="288"/>
      <c r="I23" s="276"/>
      <c r="J23" s="279"/>
      <c r="K23" s="343">
        <f t="shared" ref="K23:T23" si="31">K22+K18+K9</f>
        <v>68.08</v>
      </c>
      <c r="L23" s="348">
        <f t="shared" si="31"/>
        <v>52.930000000000007</v>
      </c>
      <c r="M23" s="348">
        <f t="shared" si="31"/>
        <v>282.78999999999996</v>
      </c>
      <c r="N23" s="348">
        <f t="shared" si="31"/>
        <v>1712.99</v>
      </c>
      <c r="O23" s="364">
        <f t="shared" si="31"/>
        <v>78.781999999999996</v>
      </c>
      <c r="P23" s="344">
        <f t="shared" si="31"/>
        <v>88.988</v>
      </c>
      <c r="Q23" s="365">
        <f t="shared" si="31"/>
        <v>72.481999999999999</v>
      </c>
      <c r="R23" s="348">
        <f t="shared" si="31"/>
        <v>350.3</v>
      </c>
      <c r="S23" s="348">
        <f t="shared" si="31"/>
        <v>2461.835</v>
      </c>
      <c r="T23" s="349">
        <f t="shared" si="31"/>
        <v>87.562899999999999</v>
      </c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G25"/>
  <sheetViews>
    <sheetView workbookViewId="0">
      <selection activeCell="L15" sqref="L15"/>
    </sheetView>
  </sheetViews>
  <sheetFormatPr defaultRowHeight="14.4"/>
  <cols>
    <col min="2" max="2" width="26.88671875" customWidth="1"/>
    <col min="3" max="3" width="8.6640625" customWidth="1"/>
    <col min="4" max="4" width="8.5546875" customWidth="1"/>
    <col min="5" max="5" width="10.109375" customWidth="1"/>
    <col min="6" max="6" width="10.6640625" customWidth="1"/>
    <col min="7" max="7" width="9.44140625" customWidth="1"/>
  </cols>
  <sheetData>
    <row r="1" spans="2:7">
      <c r="C1" s="407" t="s">
        <v>300</v>
      </c>
      <c r="D1" s="407"/>
      <c r="E1" s="407"/>
      <c r="F1" s="407"/>
      <c r="G1" s="407"/>
    </row>
    <row r="2" spans="2:7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>
      <c r="B13" s="104" t="s">
        <v>340</v>
      </c>
      <c r="C13" s="399" t="e">
        <f>'Меню 18 ти дневное'!#REF!</f>
        <v>#REF!</v>
      </c>
      <c r="D13" s="399" t="e">
        <f>'Меню 18 ти дневное'!#REF!</f>
        <v>#REF!</v>
      </c>
      <c r="E13" s="399" t="e">
        <f>'Меню 18 ти дневное'!#REF!</f>
        <v>#REF!</v>
      </c>
      <c r="F13" s="399" t="e">
        <f>'Меню 18 ти дневное'!#REF!</f>
        <v>#REF!</v>
      </c>
      <c r="G13" s="399" t="e">
        <f>'Меню 18 ти дневное'!#REF!</f>
        <v>#REF!</v>
      </c>
    </row>
    <row r="14" spans="2:7">
      <c r="B14" s="104" t="s">
        <v>341</v>
      </c>
      <c r="C14" s="399" t="e">
        <f>'Меню 18 ти дневное'!#REF!</f>
        <v>#REF!</v>
      </c>
      <c r="D14" s="399" t="e">
        <f>'Меню 18 ти дневное'!#REF!</f>
        <v>#REF!</v>
      </c>
      <c r="E14" s="399" t="e">
        <f>'Меню 18 ти дневное'!#REF!</f>
        <v>#REF!</v>
      </c>
      <c r="F14" s="399" t="e">
        <f>'Меню 18 ти дневное'!#REF!</f>
        <v>#REF!</v>
      </c>
      <c r="G14" s="399" t="e">
        <f>'Меню 18 ти дневное'!#REF!</f>
        <v>#REF!</v>
      </c>
    </row>
    <row r="15" spans="2:7">
      <c r="B15" s="104" t="s">
        <v>342</v>
      </c>
      <c r="C15" s="399" t="e">
        <f>'Меню 18 ти дневное'!#REF!</f>
        <v>#REF!</v>
      </c>
      <c r="D15" s="399" t="e">
        <f>'Меню 18 ти дневное'!#REF!</f>
        <v>#REF!</v>
      </c>
      <c r="E15" s="399" t="e">
        <f>'Меню 18 ти дневное'!#REF!</f>
        <v>#REF!</v>
      </c>
      <c r="F15" s="399" t="e">
        <f>'Меню 18 ти дневное'!#REF!</f>
        <v>#REF!</v>
      </c>
      <c r="G15" s="399" t="e">
        <f>'Меню 18 ти дневное'!#REF!</f>
        <v>#REF!</v>
      </c>
    </row>
    <row r="16" spans="2:7">
      <c r="B16" s="104" t="s">
        <v>343</v>
      </c>
      <c r="C16" s="399" t="e">
        <f>'Меню 18 ти дневное'!#REF!</f>
        <v>#REF!</v>
      </c>
      <c r="D16" s="399" t="e">
        <f>'Меню 18 ти дневное'!#REF!</f>
        <v>#REF!</v>
      </c>
      <c r="E16" s="399" t="e">
        <f>'Меню 18 ти дневное'!#REF!</f>
        <v>#REF!</v>
      </c>
      <c r="F16" s="399" t="e">
        <f>'Меню 18 ти дневное'!#REF!</f>
        <v>#REF!</v>
      </c>
      <c r="G16" s="399" t="e">
        <f>'Меню 18 ти дневное'!#REF!</f>
        <v>#REF!</v>
      </c>
    </row>
    <row r="17" spans="2:7">
      <c r="B17" s="104" t="s">
        <v>344</v>
      </c>
      <c r="C17" s="399" t="e">
        <f>'Меню 18 ти дневное'!#REF!</f>
        <v>#REF!</v>
      </c>
      <c r="D17" s="399" t="e">
        <f>'Меню 18 ти дневное'!#REF!</f>
        <v>#REF!</v>
      </c>
      <c r="E17" s="399" t="e">
        <f>'Меню 18 ти дневное'!#REF!</f>
        <v>#REF!</v>
      </c>
      <c r="F17" s="399" t="e">
        <f>'Меню 18 ти дневное'!#REF!</f>
        <v>#REF!</v>
      </c>
      <c r="G17" s="399" t="e">
        <f>'Меню 18 ти дневное'!#REF!</f>
        <v>#REF!</v>
      </c>
    </row>
    <row r="18" spans="2:7">
      <c r="B18" s="104" t="s">
        <v>345</v>
      </c>
      <c r="C18" s="399" t="e">
        <f>'Меню 18 ти дневное'!#REF!</f>
        <v>#REF!</v>
      </c>
      <c r="D18" s="399" t="e">
        <f>'Меню 18 ти дневное'!#REF!</f>
        <v>#REF!</v>
      </c>
      <c r="E18" s="399" t="e">
        <f>'Меню 18 ти дневное'!#REF!</f>
        <v>#REF!</v>
      </c>
      <c r="F18" s="399" t="e">
        <f>'Меню 18 ти дневное'!#REF!</f>
        <v>#REF!</v>
      </c>
      <c r="G18" s="399" t="e">
        <f>'Меню 18 ти дневное'!#REF!</f>
        <v>#REF!</v>
      </c>
    </row>
    <row r="19" spans="2:7">
      <c r="B19" s="104" t="s">
        <v>346</v>
      </c>
      <c r="C19" s="399" t="e">
        <f>'Меню 18 ти дневное'!#REF!</f>
        <v>#REF!</v>
      </c>
      <c r="D19" s="399" t="e">
        <f>'Меню 18 ти дневное'!#REF!</f>
        <v>#REF!</v>
      </c>
      <c r="E19" s="399" t="e">
        <f>'Меню 18 ти дневное'!#REF!</f>
        <v>#REF!</v>
      </c>
      <c r="F19" s="399" t="e">
        <f>'Меню 18 ти дневное'!#REF!</f>
        <v>#REF!</v>
      </c>
      <c r="G19" s="399" t="e">
        <f>'Меню 18 ти дневное'!#REF!</f>
        <v>#REF!</v>
      </c>
    </row>
    <row r="20" spans="2:7">
      <c r="B20" s="104" t="s">
        <v>347</v>
      </c>
      <c r="C20" s="399" t="e">
        <f>'Меню 18 ти дневное'!#REF!</f>
        <v>#REF!</v>
      </c>
      <c r="D20" s="399" t="e">
        <f>'Меню 18 ти дневное'!#REF!</f>
        <v>#REF!</v>
      </c>
      <c r="E20" s="399" t="e">
        <f>'Меню 18 ти дневное'!#REF!</f>
        <v>#REF!</v>
      </c>
      <c r="F20" s="399" t="e">
        <f>'Меню 18 ти дневное'!#REF!</f>
        <v>#REF!</v>
      </c>
      <c r="G20" s="399" t="e">
        <f>'Меню 18 ти дневное'!#REF!</f>
        <v>#REF!</v>
      </c>
    </row>
    <row r="21" spans="2:7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6">
      <c r="B23" s="225" t="s">
        <v>351</v>
      </c>
      <c r="C23" s="225">
        <v>0.99</v>
      </c>
      <c r="D23" s="225">
        <v>1</v>
      </c>
      <c r="E23" s="400" t="e">
        <f>E22/(C22+D22)*2</f>
        <v>#REF!</v>
      </c>
      <c r="F23" s="8"/>
      <c r="G23" s="8"/>
    </row>
    <row r="24" spans="2:7">
      <c r="B24" s="401" t="s">
        <v>355</v>
      </c>
      <c r="C24" s="402"/>
      <c r="D24" s="402"/>
      <c r="E24" s="402"/>
      <c r="F24" s="402"/>
      <c r="G24" s="403"/>
    </row>
    <row r="25" spans="2:7">
      <c r="B25" s="404"/>
      <c r="C25" s="405"/>
      <c r="D25" s="405"/>
      <c r="E25" s="405"/>
      <c r="F25" s="405"/>
      <c r="G25" s="406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G17" sqref="G17"/>
    </sheetView>
  </sheetViews>
  <sheetFormatPr defaultRowHeight="14.4"/>
  <cols>
    <col min="1" max="1" width="26.109375" customWidth="1"/>
    <col min="4" max="4" width="24.5546875" customWidth="1"/>
    <col min="5" max="5" width="13" customWidth="1"/>
  </cols>
  <sheetData>
    <row r="1" spans="1:18" ht="15" customHeight="1">
      <c r="F1" s="409" t="s">
        <v>350</v>
      </c>
      <c r="G1" s="410"/>
      <c r="H1" s="410"/>
      <c r="I1" s="410"/>
      <c r="J1" s="411"/>
    </row>
    <row r="2" spans="1:18">
      <c r="F2" s="412"/>
      <c r="G2" s="413"/>
      <c r="H2" s="413"/>
      <c r="I2" s="413"/>
      <c r="J2" s="414"/>
    </row>
    <row r="3" spans="1:18">
      <c r="F3" s="412"/>
      <c r="G3" s="413"/>
      <c r="H3" s="413"/>
      <c r="I3" s="413"/>
      <c r="J3" s="414"/>
    </row>
    <row r="4" spans="1:18">
      <c r="F4" s="412"/>
      <c r="G4" s="413"/>
      <c r="H4" s="413"/>
      <c r="I4" s="413"/>
      <c r="J4" s="414"/>
    </row>
    <row r="5" spans="1:18">
      <c r="F5" s="412"/>
      <c r="G5" s="413"/>
      <c r="H5" s="413"/>
      <c r="I5" s="413"/>
      <c r="J5" s="414"/>
    </row>
    <row r="6" spans="1:18">
      <c r="F6" s="412"/>
      <c r="G6" s="413"/>
      <c r="H6" s="413"/>
      <c r="I6" s="413"/>
      <c r="J6" s="414"/>
    </row>
    <row r="7" spans="1:18">
      <c r="F7" s="412"/>
      <c r="G7" s="413"/>
      <c r="H7" s="413"/>
      <c r="I7" s="413"/>
      <c r="J7" s="414"/>
    </row>
    <row r="8" spans="1:18">
      <c r="F8" s="412"/>
      <c r="G8" s="413"/>
      <c r="H8" s="413"/>
      <c r="I8" s="413"/>
      <c r="J8" s="414"/>
      <c r="M8" s="408"/>
      <c r="N8" s="408"/>
      <c r="O8" s="408"/>
      <c r="P8" s="408"/>
      <c r="Q8" s="408"/>
      <c r="R8" s="408"/>
    </row>
    <row r="9" spans="1:18">
      <c r="F9" s="415"/>
      <c r="G9" s="416"/>
      <c r="H9" s="416"/>
      <c r="I9" s="416"/>
      <c r="J9" s="417"/>
      <c r="M9" s="408"/>
      <c r="N9" s="408"/>
      <c r="O9" s="408"/>
      <c r="P9" s="408"/>
      <c r="Q9" s="408"/>
      <c r="R9" s="408"/>
    </row>
    <row r="10" spans="1:18">
      <c r="M10" s="408"/>
      <c r="N10" s="408"/>
      <c r="O10" s="408"/>
      <c r="P10" s="408"/>
      <c r="Q10" s="408"/>
      <c r="R10" s="408"/>
    </row>
    <row r="11" spans="1:18">
      <c r="M11" s="408"/>
      <c r="N11" s="408"/>
      <c r="O11" s="408"/>
      <c r="P11" s="408"/>
      <c r="Q11" s="408"/>
      <c r="R11" s="408"/>
    </row>
    <row r="12" spans="1:18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>
      <c r="A13" s="418" t="s">
        <v>348</v>
      </c>
      <c r="B13" s="418"/>
      <c r="C13" s="418"/>
      <c r="D13" s="418"/>
      <c r="E13" s="418"/>
      <c r="F13" s="418"/>
      <c r="G13" s="418"/>
      <c r="H13" s="418"/>
      <c r="I13" s="418"/>
      <c r="J13" s="418"/>
      <c r="K13" s="418"/>
    </row>
    <row r="14" spans="1:18" ht="15.6">
      <c r="A14" s="419" t="s">
        <v>349</v>
      </c>
      <c r="B14" s="419"/>
      <c r="C14" s="419"/>
      <c r="D14" s="419"/>
      <c r="E14" s="419"/>
      <c r="F14" s="419"/>
      <c r="G14" s="419"/>
      <c r="H14" s="419"/>
      <c r="I14" s="419"/>
      <c r="J14" s="419"/>
      <c r="K14" s="419"/>
    </row>
    <row r="15" spans="1:18" ht="127.5" customHeight="1">
      <c r="A15" s="420" t="s">
        <v>356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20"/>
    </row>
    <row r="16" spans="1:18" ht="18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4.4"/>
  <cols>
    <col min="1" max="1" width="13.5546875" customWidth="1"/>
    <col min="2" max="2" width="10.6640625" customWidth="1"/>
    <col min="3" max="3" width="53.88671875" style="105" customWidth="1"/>
    <col min="4" max="4" width="10.6640625" style="165" customWidth="1"/>
    <col min="5" max="5" width="10.6640625" hidden="1" customWidth="1"/>
    <col min="6" max="6" width="10.6640625" style="223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3" width="10.6640625" customWidth="1"/>
    <col min="14" max="14" width="12.109375" customWidth="1"/>
    <col min="15" max="15" width="10.6640625" customWidth="1"/>
    <col min="16" max="16" width="9.109375" customWidth="1"/>
    <col min="17" max="17" width="26.5546875" customWidth="1"/>
    <col min="18" max="18" width="12.5546875" customWidth="1"/>
    <col min="19" max="19" width="13" customWidth="1"/>
    <col min="20" max="20" width="9.109375" customWidth="1"/>
  </cols>
  <sheetData>
    <row r="1" spans="1:21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7.6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>
      <c r="D117" s="161" t="s">
        <v>67</v>
      </c>
    </row>
    <row r="118" spans="1:15" ht="28.8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7.6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21"/>
      <c r="M160" s="421"/>
      <c r="N160" s="421"/>
      <c r="O160" s="421"/>
    </row>
    <row r="161" spans="1:15" hidden="1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28.8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28.8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28.8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7.6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28.8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28.8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7.6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28.8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>
      <c r="D711" s="161" t="s">
        <v>67</v>
      </c>
    </row>
    <row r="712" spans="1:15" ht="28.8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7.6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21"/>
      <c r="M754" s="421"/>
      <c r="N754" s="421"/>
      <c r="O754" s="421"/>
    </row>
    <row r="755" spans="1:1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28.8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28.8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28.8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28.8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28.8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>
      <c r="A1043" s="422"/>
      <c r="B1043" s="423"/>
      <c r="C1043" s="423"/>
      <c r="D1043" s="424"/>
      <c r="E1043" s="423"/>
      <c r="F1043" s="425"/>
      <c r="G1043" s="423"/>
      <c r="H1043" s="426"/>
      <c r="I1043" s="427"/>
      <c r="J1043" s="427"/>
      <c r="K1043" s="423"/>
      <c r="L1043" s="423"/>
      <c r="M1043" s="423"/>
      <c r="N1043" s="428"/>
    </row>
    <row r="1044" spans="1:15">
      <c r="A1044" s="429"/>
      <c r="B1044" s="430"/>
      <c r="C1044" s="430"/>
      <c r="D1044" s="431"/>
      <c r="E1044" s="430"/>
      <c r="F1044" s="432"/>
      <c r="G1044" s="430"/>
      <c r="H1044" s="433"/>
      <c r="I1044" s="434"/>
      <c r="J1044" s="434"/>
      <c r="K1044" s="430"/>
      <c r="L1044" s="430"/>
      <c r="M1044" s="430"/>
      <c r="N1044" s="435"/>
    </row>
    <row r="1045" spans="1:15">
      <c r="A1045" s="436"/>
      <c r="B1045" s="437"/>
      <c r="C1045" s="437"/>
      <c r="D1045" s="438"/>
      <c r="E1045" s="437"/>
      <c r="F1045" s="439"/>
      <c r="G1045" s="437"/>
      <c r="H1045" s="440"/>
      <c r="I1045" s="441"/>
      <c r="J1045" s="441"/>
      <c r="K1045" s="437"/>
      <c r="L1045" s="437"/>
      <c r="M1045" s="437"/>
      <c r="N1045" s="442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2024-06-18T08:14:52Z</dcterms:modified>
</cp:coreProperties>
</file>